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117" documentId="13_ncr:1_{972A3F02-4427-4A10-B6AC-22F81E0E8797}" xr6:coauthVersionLast="46" xr6:coauthVersionMax="46" xr10:uidLastSave="{3CFD5B3B-8C12-43A7-884B-E0590F0AB862}"/>
  <bookViews>
    <workbookView xWindow="30612" yWindow="-108" windowWidth="30936" windowHeight="16896" xr2:uid="{5B9B50E9-2D8A-486B-9402-A1BD11DBAD1B}"/>
  </bookViews>
  <sheets>
    <sheet name="2_Katalog_jcwp_LW" sheetId="1" r:id="rId1"/>
  </sheets>
  <definedNames>
    <definedName name="_xlnm._FilterDatabase" localSheetId="0" hidden="1">'2_Katalog_jcwp_LW'!$A$7:$EA$31</definedName>
    <definedName name="_Toc40686261" localSheetId="0">'2_Katalog_jcwp_LW'!#REF!</definedName>
    <definedName name="_xlnm.Print_Area" localSheetId="0">'2_Katalog_jcwp_LW'!$A$1:$EA$31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L29" i="1" l="1"/>
  <c r="DV29" i="1" s="1"/>
  <c r="DG29" i="1"/>
  <c r="DF29" i="1"/>
  <c r="DE29" i="1"/>
  <c r="CV29" i="1"/>
  <c r="CW29" i="1" s="1"/>
  <c r="DU29" i="1" s="1"/>
  <c r="CO29" i="1"/>
  <c r="BL29" i="1"/>
  <c r="BM29" i="1" s="1"/>
  <c r="BE29" i="1"/>
  <c r="DL28" i="1"/>
  <c r="DV28" i="1" s="1"/>
  <c r="DG28" i="1"/>
  <c r="DF28" i="1"/>
  <c r="DE28" i="1"/>
  <c r="CV28" i="1"/>
  <c r="CW28" i="1" s="1"/>
  <c r="DU28" i="1" s="1"/>
  <c r="CO28" i="1"/>
  <c r="BL28" i="1"/>
  <c r="BM28" i="1" s="1"/>
  <c r="BE28" i="1"/>
  <c r="DL27" i="1"/>
  <c r="DV27" i="1" s="1"/>
  <c r="DG27" i="1"/>
  <c r="DF27" i="1"/>
  <c r="DE27" i="1"/>
  <c r="CV27" i="1"/>
  <c r="CW27" i="1" s="1"/>
  <c r="DU27" i="1" s="1"/>
  <c r="CO27" i="1"/>
  <c r="BL27" i="1"/>
  <c r="BM27" i="1" s="1"/>
  <c r="BE27" i="1"/>
  <c r="DL25" i="1"/>
  <c r="DV25" i="1" s="1"/>
  <c r="DG25" i="1"/>
  <c r="DF25" i="1"/>
  <c r="DE25" i="1"/>
  <c r="CV25" i="1"/>
  <c r="CW25" i="1" s="1"/>
  <c r="DU25" i="1" s="1"/>
  <c r="CO25" i="1"/>
  <c r="BL25" i="1"/>
  <c r="BE25" i="1"/>
  <c r="DL24" i="1"/>
  <c r="DV24" i="1" s="1"/>
  <c r="DG24" i="1"/>
  <c r="DF24" i="1"/>
  <c r="DE24" i="1"/>
  <c r="CV24" i="1"/>
  <c r="CW24" i="1" s="1"/>
  <c r="DU24" i="1" s="1"/>
  <c r="CO24" i="1"/>
  <c r="BL24" i="1"/>
  <c r="BM24" i="1" s="1"/>
  <c r="BE24" i="1"/>
  <c r="DL23" i="1"/>
  <c r="DV23" i="1" s="1"/>
  <c r="DG23" i="1"/>
  <c r="DF23" i="1"/>
  <c r="DE23" i="1"/>
  <c r="CV23" i="1"/>
  <c r="CO23" i="1"/>
  <c r="BL23" i="1"/>
  <c r="BM23" i="1" s="1"/>
  <c r="BE23" i="1"/>
  <c r="BF23" i="1" s="1"/>
  <c r="DL22" i="1"/>
  <c r="DV22" i="1" s="1"/>
  <c r="DG22" i="1"/>
  <c r="DF22" i="1"/>
  <c r="DE22" i="1"/>
  <c r="CV22" i="1"/>
  <c r="CW22" i="1" s="1"/>
  <c r="DU22" i="1" s="1"/>
  <c r="CO22" i="1"/>
  <c r="BL22" i="1"/>
  <c r="BE22" i="1"/>
  <c r="BF22" i="1" s="1"/>
  <c r="DL18" i="1"/>
  <c r="DV18" i="1" s="1"/>
  <c r="DG18" i="1"/>
  <c r="DF18" i="1"/>
  <c r="DE18" i="1"/>
  <c r="CV18" i="1"/>
  <c r="CW18" i="1" s="1"/>
  <c r="DU18" i="1" s="1"/>
  <c r="CO18" i="1"/>
  <c r="BL18" i="1"/>
  <c r="BM18" i="1" s="1"/>
  <c r="BE18" i="1"/>
  <c r="DL17" i="1"/>
  <c r="DV17" i="1" s="1"/>
  <c r="DG17" i="1"/>
  <c r="DF17" i="1"/>
  <c r="DE17" i="1"/>
  <c r="CV17" i="1"/>
  <c r="CW17" i="1" s="1"/>
  <c r="DU17" i="1" s="1"/>
  <c r="CO17" i="1"/>
  <c r="BL17" i="1"/>
  <c r="BM17" i="1" s="1"/>
  <c r="BE17" i="1"/>
  <c r="DL14" i="1"/>
  <c r="DV14" i="1" s="1"/>
  <c r="DG14" i="1"/>
  <c r="DF14" i="1"/>
  <c r="DE14" i="1"/>
  <c r="CV14" i="1"/>
  <c r="CW14" i="1" s="1"/>
  <c r="DU14" i="1" s="1"/>
  <c r="CO14" i="1"/>
  <c r="BL14" i="1"/>
  <c r="BM14" i="1" s="1"/>
  <c r="BE14" i="1"/>
  <c r="BF14" i="1" s="1"/>
  <c r="DL12" i="1"/>
  <c r="DV12" i="1" s="1"/>
  <c r="DG12" i="1"/>
  <c r="DF12" i="1"/>
  <c r="DE12" i="1"/>
  <c r="CV12" i="1"/>
  <c r="CW12" i="1" s="1"/>
  <c r="DU12" i="1" s="1"/>
  <c r="CO12" i="1"/>
  <c r="BL12" i="1"/>
  <c r="BE12" i="1"/>
  <c r="BF12" i="1" s="1"/>
  <c r="DL11" i="1"/>
  <c r="DV11" i="1" s="1"/>
  <c r="DG11" i="1"/>
  <c r="DF11" i="1"/>
  <c r="DE11" i="1"/>
  <c r="CV11" i="1"/>
  <c r="CW11" i="1" s="1"/>
  <c r="DU11" i="1" s="1"/>
  <c r="CO11" i="1"/>
  <c r="BL11" i="1"/>
  <c r="BM11" i="1" s="1"/>
  <c r="BE11" i="1"/>
  <c r="DL10" i="1"/>
  <c r="DV10" i="1" s="1"/>
  <c r="DG10" i="1"/>
  <c r="DF10" i="1"/>
  <c r="DE10" i="1"/>
  <c r="CV10" i="1"/>
  <c r="CW10" i="1" s="1"/>
  <c r="DU10" i="1" s="1"/>
  <c r="CO10" i="1"/>
  <c r="BL10" i="1"/>
  <c r="BM10" i="1" s="1"/>
  <c r="BE10" i="1"/>
  <c r="DL8" i="1"/>
  <c r="DV8" i="1" s="1"/>
  <c r="DG8" i="1"/>
  <c r="DF8" i="1"/>
  <c r="DE8" i="1"/>
  <c r="CV8" i="1"/>
  <c r="CW8" i="1" s="1"/>
  <c r="DU8" i="1" s="1"/>
  <c r="BL8" i="1"/>
  <c r="BM8" i="1" s="1"/>
  <c r="BE8" i="1"/>
  <c r="DY18" i="1" l="1"/>
  <c r="DY24" i="1"/>
  <c r="DJ25" i="1"/>
  <c r="DH17" i="1"/>
  <c r="DI25" i="1"/>
  <c r="DY23" i="1"/>
  <c r="DI10" i="1"/>
  <c r="DH23" i="1"/>
  <c r="BF25" i="1"/>
  <c r="DH8" i="1"/>
  <c r="DJ17" i="1"/>
  <c r="BF17" i="1"/>
  <c r="DJ10" i="1"/>
  <c r="BF10" i="1"/>
  <c r="DH11" i="1"/>
  <c r="DH12" i="1"/>
  <c r="DH22" i="1"/>
  <c r="DI24" i="1"/>
  <c r="DJ24" i="1"/>
  <c r="DH14" i="1"/>
  <c r="DH27" i="1"/>
  <c r="DH18" i="1"/>
  <c r="DI23" i="1"/>
  <c r="DH24" i="1"/>
  <c r="CW23" i="1"/>
  <c r="DU23" i="1" s="1"/>
  <c r="DJ23" i="1"/>
  <c r="DY11" i="1"/>
  <c r="DJ11" i="1"/>
  <c r="DI11" i="1"/>
  <c r="BM22" i="1"/>
  <c r="DI22" i="1"/>
  <c r="DJ22" i="1"/>
  <c r="DY22" i="1"/>
  <c r="DI27" i="1"/>
  <c r="DJ27" i="1"/>
  <c r="BF27" i="1"/>
  <c r="BF11" i="1"/>
  <c r="BF18" i="1"/>
  <c r="DI18" i="1"/>
  <c r="DJ18" i="1"/>
  <c r="BM25" i="1"/>
  <c r="DY25" i="1"/>
  <c r="DH10" i="1"/>
  <c r="DH29" i="1"/>
  <c r="BF24" i="1"/>
  <c r="DH25" i="1"/>
  <c r="DI8" i="1"/>
  <c r="DY10" i="1"/>
  <c r="DH28" i="1"/>
  <c r="DK28" i="1" s="1"/>
  <c r="DT28" i="1" s="1"/>
  <c r="DW28" i="1" s="1"/>
  <c r="DY17" i="1"/>
  <c r="DJ14" i="1"/>
  <c r="DY14" i="1"/>
  <c r="DI14" i="1"/>
  <c r="DY8" i="1"/>
  <c r="BF8" i="1"/>
  <c r="DJ8" i="1"/>
  <c r="BF28" i="1"/>
  <c r="DJ28" i="1"/>
  <c r="DI28" i="1"/>
  <c r="DY28" i="1"/>
  <c r="DI12" i="1"/>
  <c r="BM12" i="1"/>
  <c r="DY12" i="1"/>
  <c r="DJ12" i="1"/>
  <c r="DI17" i="1"/>
  <c r="DI29" i="1"/>
  <c r="DY29" i="1"/>
  <c r="DJ29" i="1"/>
  <c r="BF29" i="1"/>
  <c r="DK10" i="1" l="1"/>
  <c r="DT10" i="1" s="1"/>
  <c r="DW10" i="1" s="1"/>
  <c r="DK17" i="1"/>
  <c r="DT17" i="1" s="1"/>
  <c r="DW17" i="1" s="1"/>
  <c r="DK8" i="1"/>
  <c r="DT8" i="1" s="1"/>
  <c r="DW8" i="1" s="1"/>
  <c r="DK29" i="1"/>
  <c r="DT29" i="1" s="1"/>
  <c r="DW29" i="1" s="1"/>
  <c r="DK25" i="1"/>
  <c r="DT25" i="1" s="1"/>
  <c r="DW25" i="1" s="1"/>
  <c r="DK27" i="1"/>
  <c r="DT27" i="1" s="1"/>
  <c r="DW27" i="1" s="1"/>
  <c r="DK18" i="1"/>
  <c r="DT18" i="1" s="1"/>
  <c r="DW18" i="1" s="1"/>
  <c r="DK11" i="1"/>
  <c r="DT11" i="1" s="1"/>
  <c r="DW11" i="1" s="1"/>
  <c r="DK24" i="1"/>
  <c r="DT24" i="1" s="1"/>
  <c r="DW24" i="1" s="1"/>
  <c r="DK23" i="1"/>
  <c r="DT23" i="1" s="1"/>
  <c r="DW23" i="1" s="1"/>
  <c r="DK22" i="1"/>
  <c r="DT22" i="1" s="1"/>
  <c r="DW22" i="1" s="1"/>
  <c r="DK14" i="1"/>
  <c r="DT14" i="1" s="1"/>
  <c r="DW14" i="1" s="1"/>
  <c r="DK12" i="1"/>
  <c r="DT12" i="1" s="1"/>
  <c r="DW12" i="1" s="1"/>
</calcChain>
</file>

<file path=xl/sharedStrings.xml><?xml version="1.0" encoding="utf-8"?>
<sst xmlns="http://schemas.openxmlformats.org/spreadsheetml/2006/main" count="1679" uniqueCount="507">
  <si>
    <t>EIP4_Katalog działań_jcwp_LW_ver05</t>
  </si>
  <si>
    <t>Umowa nr KZGW/KZP/2020/090 z dnia 12.08.2020</t>
  </si>
  <si>
    <t>Katalog działań dla jcwp jeziornych (LW)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</si>
  <si>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</si>
  <si>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</si>
  <si>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</si>
  <si>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</si>
  <si>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</si>
  <si>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</si>
  <si>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</si>
  <si>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</si>
  <si>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</si>
  <si>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Wskaźniki uzupełniające</t>
  </si>
  <si>
    <t>Analiza efektywności kosztowej w odniesieniu do presji</t>
  </si>
  <si>
    <t>Źródła finansowania</t>
  </si>
  <si>
    <t>Fizykochemiczne</t>
  </si>
  <si>
    <t>Chemiczne</t>
  </si>
  <si>
    <t>Hydromorfologiczne</t>
  </si>
  <si>
    <t>Znaczące presje hydromorfologiczne</t>
  </si>
  <si>
    <t>Znaczące presje ilościowe</t>
  </si>
  <si>
    <t>Znaczące presje fizykochemiczne</t>
  </si>
  <si>
    <t>Znaczące presje chemiczne</t>
  </si>
  <si>
    <r>
      <t xml:space="preserve">Liczba presji
</t>
    </r>
    <r>
      <rPr>
        <i/>
        <sz val="10"/>
        <rFont val="Calibri"/>
        <family val="2"/>
        <charset val="238"/>
        <scheme val="minor"/>
      </rPr>
      <t>KOLUMNA POMOCNICZA</t>
    </r>
  </si>
  <si>
    <t>Miara skuteczności działania na stan jcwp
KOLUMNA POMOCNICZA</t>
  </si>
  <si>
    <t>Znaczące presje skumulowane</t>
  </si>
  <si>
    <r>
      <t xml:space="preserve">Miara skuteczności działania na presje skumulowane
</t>
    </r>
    <r>
      <rPr>
        <i/>
        <sz val="10"/>
        <rFont val="Calibri"/>
        <family val="2"/>
        <charset val="238"/>
        <scheme val="minor"/>
      </rPr>
      <t>KOLUMNA POMOCNICZA</t>
    </r>
  </si>
  <si>
    <t>Antropogeniczne przekształcenie przepływu</t>
  </si>
  <si>
    <t>Budowle piętrzące</t>
  </si>
  <si>
    <t>Warunki morfologiczne</t>
  </si>
  <si>
    <t>LHMS</t>
  </si>
  <si>
    <t>Bilans pobór-zrzut</t>
  </si>
  <si>
    <t>Wskażniki fizykochemiczne</t>
  </si>
  <si>
    <t>Wskaźniki chemiczne</t>
  </si>
  <si>
    <t>Wskaźniki biologiczne</t>
  </si>
  <si>
    <r>
      <t xml:space="preserve">Miara skuteczności działania na elementy biologiczne
</t>
    </r>
    <r>
      <rPr>
        <i/>
        <sz val="10"/>
        <rFont val="Calibri"/>
        <family val="2"/>
        <charset val="238"/>
        <scheme val="minor"/>
      </rPr>
      <t>KOLUMNA POMOCNICZA</t>
    </r>
  </si>
  <si>
    <t>Lp.</t>
  </si>
  <si>
    <t>Kategoria działań</t>
  </si>
  <si>
    <t>Kod IIaPGW</t>
  </si>
  <si>
    <t>Grupa działań</t>
  </si>
  <si>
    <t>Nr działania</t>
  </si>
  <si>
    <t>Nazwa działania</t>
  </si>
  <si>
    <t>Opis działania</t>
  </si>
  <si>
    <t>Zastosowanie</t>
  </si>
  <si>
    <t>Działanie 
podstawowe/ uzupełniające</t>
  </si>
  <si>
    <t>Podstawa prawna działania</t>
  </si>
  <si>
    <t>Jednostka odpowiedzialna za realizację</t>
  </si>
  <si>
    <t>Jednostka odpowiedzialna za sprawozdawczość</t>
  </si>
  <si>
    <r>
      <t xml:space="preserve">GRŚ1
</t>
    </r>
    <r>
      <rPr>
        <sz val="8"/>
        <rFont val="Calibri"/>
        <family val="2"/>
        <charset val="238"/>
        <scheme val="minor"/>
      </rPr>
      <t>Budowa lub modernizacja oczyszczalni ścieków</t>
    </r>
  </si>
  <si>
    <r>
      <t xml:space="preserve">GRŚ2 
</t>
    </r>
    <r>
      <rPr>
        <sz val="8"/>
        <rFont val="Calibri"/>
        <family val="2"/>
        <charset val="238"/>
        <scheme val="minor"/>
      </rPr>
      <t>Ograniczenie zanieczyszczenia substancjami biogennymi pochodzącego z rolnictwa</t>
    </r>
  </si>
  <si>
    <r>
      <t xml:space="preserve">GRŚ3 
</t>
    </r>
    <r>
      <rPr>
        <sz val="8"/>
        <rFont val="Calibri"/>
        <family val="2"/>
        <charset val="238"/>
        <scheme val="minor"/>
      </rPr>
      <t>Ograniczenie zanieczyszczenia pestycydami pochodzącymi z rolnictwa</t>
    </r>
  </si>
  <si>
    <r>
      <t xml:space="preserve">GRŚ4 
</t>
    </r>
    <r>
      <rPr>
        <sz val="8"/>
        <rFont val="Calibri"/>
        <family val="2"/>
        <charset val="238"/>
        <scheme val="minor"/>
      </rPr>
      <t>Rekultywacja terenów zanieczyszczonych (zanieczyszczenia historyczne w tym osady, wody podziemne, gleba)</t>
    </r>
  </si>
  <si>
    <r>
      <t xml:space="preserve">GRŚ5  
</t>
    </r>
    <r>
      <rPr>
        <sz val="8"/>
        <rFont val="Calibri"/>
        <family val="2"/>
        <charset val="238"/>
        <scheme val="minor"/>
      </rPr>
      <t>Zwiększanie ciągłości biologicznej i morfologicznej (np. tworzenie przepławek, rozbiórka starych tam)</t>
    </r>
  </si>
  <si>
    <r>
      <t xml:space="preserve">GRŚ6 
</t>
    </r>
    <r>
      <rPr>
        <sz val="8"/>
        <rFont val="Calibri"/>
        <family val="2"/>
        <charset val="238"/>
        <scheme val="minor"/>
      </rPr>
      <t>Poprawa</t>
    </r>
    <r>
      <rPr>
        <b/>
        <sz val="10"/>
        <rFont val="Calibri"/>
        <family val="2"/>
        <charset val="238"/>
        <scheme val="minor"/>
      </rPr>
      <t xml:space="preserve"> </t>
    </r>
    <r>
      <rPr>
        <sz val="8"/>
        <rFont val="Calibri"/>
        <family val="2"/>
        <charset val="238"/>
        <scheme val="minor"/>
      </rPr>
      <t>warunków hydromorfologicznych jednolitych części wód o charakterze innym niż ciągłość</t>
    </r>
  </si>
  <si>
    <r>
      <t xml:space="preserve">GRŚ7 
</t>
    </r>
    <r>
      <rPr>
        <sz val="8"/>
        <rFont val="Calibri"/>
        <family val="2"/>
        <charset val="238"/>
        <scheme val="minor"/>
      </rPr>
      <t>Usprawnienia w zakresie reżimów przepływu i/lub ustalenie przepływów środowiskowych</t>
    </r>
  </si>
  <si>
    <r>
      <t xml:space="preserve">GRŚ8 
</t>
    </r>
    <r>
      <rPr>
        <sz val="8"/>
        <rFont val="Calibri"/>
        <family val="2"/>
        <charset val="238"/>
        <scheme val="minor"/>
      </rPr>
      <t>Efektywna gospodarka wodna, środki techniczne na potrzeby nawadniania, przemysłu, energetyki i gospodarstw domowych</t>
    </r>
  </si>
  <si>
    <r>
      <t xml:space="preserve">GRŚ12
</t>
    </r>
    <r>
      <rPr>
        <sz val="8"/>
        <rFont val="Calibri"/>
        <family val="2"/>
        <charset val="238"/>
        <scheme val="minor"/>
      </rPr>
      <t>Usługi doradcze w zakresie rolnictwa</t>
    </r>
  </si>
  <si>
    <r>
      <t xml:space="preserve">GRŚ14  
</t>
    </r>
    <r>
      <rPr>
        <sz val="8"/>
        <rFont val="Calibri"/>
        <family val="2"/>
        <charset val="238"/>
        <scheme val="minor"/>
      </rPr>
      <t>Badania, rozwój bazy wiedzy w celu ograniczenia niepewności</t>
    </r>
  </si>
  <si>
    <r>
      <t xml:space="preserve">GRŚ15
</t>
    </r>
    <r>
      <rPr>
        <sz val="8"/>
        <rFont val="Calibri"/>
        <family val="2"/>
        <charset val="238"/>
        <scheme val="minor"/>
      </rPr>
      <t>Środki na rzecz stopniowego wyeliminowania emisji, zrzutów i strat priorytetowych substancji</t>
    </r>
  </si>
  <si>
    <r>
      <t xml:space="preserve">GRŚ17
</t>
    </r>
    <r>
      <rPr>
        <sz val="8"/>
        <rFont val="Calibri"/>
        <family val="2"/>
        <charset val="238"/>
        <scheme val="minor"/>
      </rPr>
      <t>Środki na rzecz zmniejszenia osadu z erozji gleby i spływu powierzchniowego</t>
    </r>
  </si>
  <si>
    <r>
      <t xml:space="preserve">GRŚ19
</t>
    </r>
    <r>
      <rPr>
        <sz val="8"/>
        <rFont val="Calibri"/>
        <family val="2"/>
        <charset val="238"/>
        <scheme val="minor"/>
      </rPr>
      <t>Środki na rzecz zapobiegania niekorzystnemu oddziaływaniu rekreacji w tym wędkarstwa, lub kontrolowania tego wpływu</t>
    </r>
  </si>
  <si>
    <r>
      <t xml:space="preserve">GRŚ20
</t>
    </r>
    <r>
      <rPr>
        <sz val="8"/>
        <rFont val="Calibri"/>
        <family val="2"/>
        <charset val="238"/>
        <scheme val="minor"/>
      </rPr>
      <t>Środki na rzecz zapobiegania niekorzystnemu oddziaływaniu rybołówstwa i innego rodzaju eksploatacji/usuwania zwierząt i roślin lub kontrolowania tego wpływu</t>
    </r>
  </si>
  <si>
    <r>
      <rPr>
        <b/>
        <sz val="10"/>
        <rFont val="Calibri"/>
        <family val="2"/>
        <charset val="238"/>
        <scheme val="minor"/>
      </rPr>
      <t>GRŚ21</t>
    </r>
    <r>
      <rPr>
        <sz val="10"/>
        <rFont val="Calibri"/>
        <family val="2"/>
        <charset val="238"/>
        <scheme val="minor"/>
      </rPr>
      <t xml:space="preserve">
</t>
    </r>
    <r>
      <rPr>
        <sz val="8"/>
        <rFont val="Calibri"/>
        <family val="2"/>
        <charset val="238"/>
        <scheme val="minor"/>
      </rPr>
      <t>Środki na rzecz zapobiegania wprowadzaniu lub kontroli wprowadzania zanieczyszczeń z obszarów miejskich, transportu i wybudowanej infrastruktury</t>
    </r>
  </si>
  <si>
    <r>
      <rPr>
        <b/>
        <sz val="10"/>
        <rFont val="Calibri"/>
        <family val="2"/>
        <charset val="238"/>
        <scheme val="minor"/>
      </rPr>
      <t>GRŚ22</t>
    </r>
    <r>
      <rPr>
        <sz val="10"/>
        <rFont val="Calibri"/>
        <family val="2"/>
        <charset val="238"/>
        <scheme val="minor"/>
      </rPr>
      <t xml:space="preserve">
</t>
    </r>
    <r>
      <rPr>
        <sz val="8"/>
        <rFont val="Calibri"/>
        <family val="2"/>
        <charset val="238"/>
        <scheme val="minor"/>
      </rPr>
      <t>Środki na rzecz zapobiegania lub kontroli wprowadzania zanieczyszczeń z leśnictwa</t>
    </r>
  </si>
  <si>
    <r>
      <t xml:space="preserve">GRŚ23
</t>
    </r>
    <r>
      <rPr>
        <sz val="8"/>
        <rFont val="Calibri"/>
        <family val="2"/>
        <charset val="238"/>
        <scheme val="minor"/>
      </rPr>
      <t>Środki w zakresie naturalnego potencjału retencyjnego</t>
    </r>
    <r>
      <rPr>
        <b/>
        <sz val="10"/>
        <rFont val="Calibri"/>
        <family val="2"/>
        <charset val="238"/>
        <scheme val="minor"/>
      </rPr>
      <t xml:space="preserve"> </t>
    </r>
  </si>
  <si>
    <r>
      <t>GRŚ24</t>
    </r>
    <r>
      <rPr>
        <sz val="8"/>
        <rFont val="Calibri"/>
        <family val="2"/>
        <charset val="238"/>
        <scheme val="minor"/>
      </rPr>
      <t xml:space="preserve"> 
Adaptacja do zmian klimatu</t>
    </r>
  </si>
  <si>
    <r>
      <t xml:space="preserve">GRŚ99
</t>
    </r>
    <r>
      <rPr>
        <sz val="8"/>
        <rFont val="Calibri"/>
        <family val="2"/>
        <charset val="238"/>
        <scheme val="minor"/>
      </rPr>
      <t>Inny główny rodzaj środków zgłoszonych w ramach programu środków</t>
    </r>
  </si>
  <si>
    <t>P</t>
  </si>
  <si>
    <t>RRD</t>
  </si>
  <si>
    <t>RO</t>
  </si>
  <si>
    <t>RDEP</t>
  </si>
  <si>
    <t>RRL</t>
  </si>
  <si>
    <t>N</t>
  </si>
  <si>
    <r>
      <t xml:space="preserve">RH
</t>
    </r>
    <r>
      <rPr>
        <sz val="9"/>
        <rFont val="Calibri"/>
        <family val="2"/>
        <charset val="238"/>
        <scheme val="minor"/>
      </rPr>
      <t>znaczące antropogeniczne zaburzenie reżimu hydrologicznego (wsk. A, Ca, WEI, CC, EC)</t>
    </r>
  </si>
  <si>
    <r>
      <t xml:space="preserve">WM
</t>
    </r>
    <r>
      <rPr>
        <sz val="9"/>
        <rFont val="Calibri"/>
        <family val="2"/>
        <charset val="238"/>
        <scheme val="minor"/>
      </rPr>
      <t xml:space="preserve">znaczące zmiany morfologiczne 
(wsk. B, Eb, Ed) </t>
    </r>
  </si>
  <si>
    <r>
      <t xml:space="preserve">BP
</t>
    </r>
    <r>
      <rPr>
        <sz val="9"/>
        <rFont val="Calibri"/>
        <family val="2"/>
        <charset val="238"/>
        <scheme val="minor"/>
      </rPr>
      <t>budowle piętrzące</t>
    </r>
  </si>
  <si>
    <r>
      <t xml:space="preserve">DC
</t>
    </r>
    <r>
      <rPr>
        <sz val="9"/>
        <rFont val="Calibri"/>
        <family val="2"/>
        <charset val="238"/>
        <scheme val="minor"/>
      </rPr>
      <t>istotna zmiana morfologiczna 
(wsk. DC)</t>
    </r>
  </si>
  <si>
    <t>Pobór</t>
  </si>
  <si>
    <t>Zrzut</t>
  </si>
  <si>
    <t>Punktowe komunalne i przemysłowe</t>
  </si>
  <si>
    <t>Rozproszone (rolnictwo i depozycja atmosferyczna)</t>
  </si>
  <si>
    <t>Rozproszone (odpływ miejski)</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</si>
  <si>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</si>
  <si>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</si>
  <si>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</si>
  <si>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</si>
  <si>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</si>
  <si>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t>Skutki zmian klimatu - susza</t>
  </si>
  <si>
    <t>Presje na stan ilościowy wód podziemnych</t>
  </si>
  <si>
    <t>Zbiornikowe</t>
  </si>
  <si>
    <t>Prace utrzymaniowe</t>
  </si>
  <si>
    <t>Inne/zlewniowe</t>
  </si>
  <si>
    <r>
      <t xml:space="preserve">grupa A
</t>
    </r>
    <r>
      <rPr>
        <sz val="9"/>
        <rFont val="Calibri"/>
        <family val="2"/>
        <charset val="238"/>
        <scheme val="minor"/>
      </rPr>
      <t>wskaźniki grupy A</t>
    </r>
  </si>
  <si>
    <r>
      <t xml:space="preserve">Ca
</t>
    </r>
    <r>
      <rPr>
        <sz val="9"/>
        <rFont val="Calibri"/>
        <family val="2"/>
        <charset val="238"/>
        <scheme val="minor"/>
      </rPr>
      <t>powiązanie z wodami podziemnymi</t>
    </r>
  </si>
  <si>
    <r>
      <t xml:space="preserve">WEI
</t>
    </r>
    <r>
      <rPr>
        <sz val="9"/>
        <rFont val="Calibri"/>
        <family val="2"/>
        <charset val="238"/>
        <scheme val="minor"/>
      </rPr>
      <t xml:space="preserve">wskaźnik eksploatacji zasobów </t>
    </r>
  </si>
  <si>
    <r>
      <t xml:space="preserve">Cc
</t>
    </r>
    <r>
      <rPr>
        <sz val="9"/>
        <rFont val="Calibri"/>
        <family val="2"/>
        <charset val="238"/>
        <scheme val="minor"/>
      </rPr>
      <t xml:space="preserve">sztuczne zasilanie/odpływ wód (w tym przerzuty wody) </t>
    </r>
  </si>
  <si>
    <r>
      <t xml:space="preserve">Dc
</t>
    </r>
    <r>
      <rPr>
        <sz val="9"/>
        <rFont val="Calibri"/>
        <family val="2"/>
        <charset val="238"/>
        <scheme val="minor"/>
      </rPr>
      <t>morfologiczne przekształcenia misy jeziornej</t>
    </r>
  </si>
  <si>
    <r>
      <t xml:space="preserve">Ec
</t>
    </r>
    <r>
      <rPr>
        <sz val="9"/>
        <rFont val="Calibri"/>
        <family val="2"/>
        <charset val="238"/>
        <scheme val="minor"/>
      </rPr>
      <t>zaburzenia reżimu wodnego związane z utrzymaniem szlaku wodnego (śluzowania)</t>
    </r>
  </si>
  <si>
    <r>
      <t xml:space="preserve">Db
</t>
    </r>
    <r>
      <rPr>
        <sz val="9"/>
        <rFont val="Calibri"/>
        <family val="2"/>
        <scheme val="minor"/>
      </rPr>
      <t>wskaźnik poziomu piętrzenia jcwp LW</t>
    </r>
  </si>
  <si>
    <r>
      <t xml:space="preserve">B
</t>
    </r>
    <r>
      <rPr>
        <sz val="9"/>
        <rFont val="Calibri"/>
        <family val="2"/>
        <charset val="238"/>
        <scheme val="minor"/>
      </rPr>
      <t>stopień przekształcenia strefy brzegowej jeziora</t>
    </r>
  </si>
  <si>
    <r>
      <t xml:space="preserve">Da
</t>
    </r>
    <r>
      <rPr>
        <sz val="9"/>
        <rFont val="Calibri"/>
        <family val="2"/>
        <charset val="238"/>
        <scheme val="minor"/>
      </rPr>
      <t>wskaźnik obwałowania brzegów jeziora</t>
    </r>
  </si>
  <si>
    <r>
      <t xml:space="preserve">Ea
</t>
    </r>
    <r>
      <rPr>
        <sz val="9"/>
        <rFont val="Calibri"/>
        <family val="2"/>
        <charset val="238"/>
        <scheme val="minor"/>
      </rPr>
      <t>obecność mostów drogowych i kolejowych, przejścia rurociągów nad wodą i innych obiekty technicznych infrastruktury liniowej</t>
    </r>
  </si>
  <si>
    <r>
      <t xml:space="preserve">Eb
</t>
    </r>
    <r>
      <rPr>
        <sz val="9"/>
        <rFont val="Calibri"/>
        <family val="2"/>
        <charset val="238"/>
        <scheme val="minor"/>
      </rPr>
      <t>bagrowanie dna w celu utrzymania szlaku wodnego, rekultywacji</t>
    </r>
  </si>
  <si>
    <r>
      <t xml:space="preserve">Ed
</t>
    </r>
    <r>
      <rPr>
        <sz val="9"/>
        <rFont val="Calibri"/>
        <family val="2"/>
        <charset val="238"/>
        <scheme val="minor"/>
      </rPr>
      <t>obecność zabudowy trwałej w pasie 100 m od linii brzegowej</t>
    </r>
  </si>
  <si>
    <r>
      <t xml:space="preserve">Ee
</t>
    </r>
    <r>
      <rPr>
        <sz val="9"/>
        <rFont val="Calibri"/>
        <family val="2"/>
        <charset val="238"/>
        <scheme val="minor"/>
      </rPr>
      <t>obecność infrastruktury technicznej w obrębie misy zbiornika (wyciągi narciarskie, skocznie, aeratory, itp.)</t>
    </r>
  </si>
  <si>
    <r>
      <t xml:space="preserve">LHMS
</t>
    </r>
    <r>
      <rPr>
        <sz val="9"/>
        <rFont val="Calibri"/>
        <family val="2"/>
        <charset val="238"/>
        <scheme val="minor"/>
      </rPr>
      <t>wskaźnik</t>
    </r>
  </si>
  <si>
    <t>Wskaźniki warunków biogennych - azot ogólny</t>
  </si>
  <si>
    <t>Wskaźniki warunków biogennych - fosfor ogólny</t>
  </si>
  <si>
    <t>Wskaźnik zasolenia - przewodność</t>
  </si>
  <si>
    <t>Wskaźniki stanu fizycznego w tym warunki termiczne - przezroczystość, barwa</t>
  </si>
  <si>
    <t>Wskaźniki zakwaszenia - odczyn pH</t>
  </si>
  <si>
    <t>Wskaźniki specyficznych syntetycznych i niesyntetycznych substancji zanieczyszczających (w tym Zn i Cu)</t>
  </si>
  <si>
    <t>WWA (w tym fluoranten)</t>
  </si>
  <si>
    <t>Metale ciężkie</t>
  </si>
  <si>
    <t>Środki ochrony roślin (dozwolone i zakazane)</t>
  </si>
  <si>
    <t>Pozostałe związki organiczne (dozwolone i zakazane)</t>
  </si>
  <si>
    <t>Suma pkt fizykochemia i chemia</t>
  </si>
  <si>
    <r>
      <t xml:space="preserve">Chlorofil 'a'
</t>
    </r>
    <r>
      <rPr>
        <sz val="9"/>
        <color theme="0"/>
        <rFont val="Calibri"/>
        <family val="2"/>
        <charset val="238"/>
        <scheme val="minor"/>
      </rPr>
      <t>wskaźnik</t>
    </r>
  </si>
  <si>
    <r>
      <t xml:space="preserve">IOJ
</t>
    </r>
    <r>
      <rPr>
        <sz val="9"/>
        <color theme="0"/>
        <rFont val="Calibri"/>
        <family val="2"/>
        <charset val="238"/>
        <scheme val="minor"/>
      </rPr>
      <t>wskaźnik
 Indeks Okrzemkowy dla jezior z monitoringu</t>
    </r>
  </si>
  <si>
    <r>
      <t xml:space="preserve">PMPL
</t>
    </r>
    <r>
      <rPr>
        <sz val="9"/>
        <color theme="0"/>
        <rFont val="Calibri"/>
        <family val="2"/>
        <charset val="238"/>
        <scheme val="minor"/>
      </rPr>
      <t>wskaźnik Multimetryczny Indeks Fitoplanktonowy dla Polskich Jezior z monitoringu</t>
    </r>
  </si>
  <si>
    <r>
      <t xml:space="preserve">LMI
</t>
    </r>
    <r>
      <rPr>
        <sz val="9"/>
        <color theme="0"/>
        <rFont val="Calibri"/>
        <family val="2"/>
        <charset val="238"/>
        <scheme val="minor"/>
      </rPr>
      <t>wskaźnik LMI  z monitoringu</t>
    </r>
  </si>
  <si>
    <r>
      <t xml:space="preserve">ESMI
</t>
    </r>
    <r>
      <rPr>
        <sz val="9"/>
        <color theme="0"/>
        <rFont val="Calibri"/>
        <family val="2"/>
        <charset val="238"/>
        <scheme val="minor"/>
      </rPr>
      <t>wskaźnik ESMI Makrofity</t>
    </r>
  </si>
  <si>
    <r>
      <t xml:space="preserve">LFI/LFI+
</t>
    </r>
    <r>
      <rPr>
        <sz val="9"/>
        <color theme="0"/>
        <rFont val="Calibri"/>
        <family val="2"/>
        <charset val="238"/>
        <scheme val="minor"/>
      </rPr>
      <t>wskaźnik</t>
    </r>
  </si>
  <si>
    <t>Korzyści społeczno-gospodarcze</t>
  </si>
  <si>
    <t>Koszty społeczno-gospodarcze</t>
  </si>
  <si>
    <t>Katalog interesariuszy</t>
  </si>
  <si>
    <t>Wskaźniki do monitoringu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</si>
  <si>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</si>
  <si>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</si>
  <si>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</si>
  <si>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presje znaczące</t>
  </si>
  <si>
    <t>Suma punktów - znaczące presje skumulowane</t>
  </si>
  <si>
    <t>Suma punktów - poprawa elementów biologicznych</t>
  </si>
  <si>
    <t>Suma punktów</t>
  </si>
  <si>
    <t>Sumaryczna liczba presji łagodzonych w wyniku działania</t>
  </si>
  <si>
    <t>Możliwa maksymalna wartość punktowa dla działań w odniesieniu do presji, na które działania są ukierunkowane</t>
  </si>
  <si>
    <t>Ocena
% wartości max</t>
  </si>
  <si>
    <t>Suma punktów - skuteczność działania w kontekście zmian klimatycznych</t>
  </si>
  <si>
    <t>Ocena przestrzennego zasięgu działania</t>
  </si>
  <si>
    <t>Szacowany czas potrzebny na osiągnięcie skutecznego efektu</t>
  </si>
  <si>
    <t>Wskazanie synergii z jcwpd</t>
  </si>
  <si>
    <t>Współczynnik waloryzacji wskaźnika skuteczności w odnieseniu do obszarów chronionych</t>
  </si>
  <si>
    <t>Typ działania</t>
  </si>
  <si>
    <t>Ilościowe określenie zakresu rzeczowego działania</t>
  </si>
  <si>
    <t>Jednostka, w której wyrażony został zakres ilościowy działania</t>
  </si>
  <si>
    <r>
      <t xml:space="preserve">Ks1
</t>
    </r>
    <r>
      <rPr>
        <sz val="9"/>
        <rFont val="Calibri"/>
        <family val="2"/>
        <charset val="238"/>
        <scheme val="minor"/>
      </rPr>
      <t>wskaźnik skuteczności (cele RDW)</t>
    </r>
  </si>
  <si>
    <r>
      <t xml:space="preserve">Ks2
</t>
    </r>
    <r>
      <rPr>
        <sz val="9"/>
        <rFont val="Calibri"/>
        <family val="2"/>
        <charset val="238"/>
        <scheme val="minor"/>
      </rPr>
      <t>wskaźnik skuteczności (cele obszarów chronionych)</t>
    </r>
  </si>
  <si>
    <r>
      <t xml:space="preserve">Ks3
</t>
    </r>
    <r>
      <rPr>
        <sz val="9"/>
        <rFont val="Calibri"/>
        <family val="2"/>
        <charset val="238"/>
        <scheme val="minor"/>
      </rPr>
      <t>wskaźnik skuteczności  (zmiany klimatu)</t>
    </r>
  </si>
  <si>
    <r>
      <t xml:space="preserve">Ks
</t>
    </r>
    <r>
      <rPr>
        <sz val="10"/>
        <rFont val="Calibri"/>
        <family val="2"/>
        <charset val="238"/>
        <scheme val="minor"/>
      </rPr>
      <t>suma</t>
    </r>
    <r>
      <rPr>
        <b/>
        <sz val="10"/>
        <rFont val="Calibri"/>
        <family val="2"/>
        <charset val="238"/>
        <scheme val="minor"/>
      </rPr>
      <t xml:space="preserve"> </t>
    </r>
  </si>
  <si>
    <r>
      <t xml:space="preserve">Kr
</t>
    </r>
    <r>
      <rPr>
        <sz val="9"/>
        <rFont val="Calibri"/>
        <family val="2"/>
        <charset val="238"/>
        <scheme val="minor"/>
      </rPr>
      <t>wskażnik realności</t>
    </r>
  </si>
  <si>
    <r>
      <t xml:space="preserve">Liczba presji znaczących
</t>
    </r>
    <r>
      <rPr>
        <sz val="9"/>
        <rFont val="Calibri"/>
        <family val="2"/>
        <charset val="238"/>
        <scheme val="minor"/>
      </rPr>
      <t>redukcja liczby presji</t>
    </r>
  </si>
  <si>
    <t>Czas osiągnięcia efektu</t>
  </si>
  <si>
    <t>Indywidualny kod grupy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</si>
  <si>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</si>
  <si>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</si>
  <si>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</si>
  <si>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</si>
  <si>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</si>
  <si>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</si>
  <si>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scheme val="minor"/>
      </rPr>
      <t>TAK</t>
    </r>
    <r>
      <rPr>
        <i/>
        <sz val="8"/>
        <rFont val="Calibri"/>
        <family val="2"/>
        <charset val="238"/>
        <scheme val="minor"/>
      </rPr>
      <t xml:space="preserve"> - kod dotyczy danej jcw
</t>
    </r>
    <r>
      <rPr>
        <b/>
        <i/>
        <sz val="8"/>
        <rFont val="Calibri"/>
        <family val="2"/>
        <charset val="238"/>
        <scheme val="minor"/>
      </rPr>
      <t>nd</t>
    </r>
    <r>
      <rPr>
        <i/>
        <sz val="8"/>
        <rFont val="Calibri"/>
        <family val="2"/>
        <charset val="238"/>
        <scheme val="minor"/>
      </rPr>
      <t>. - kod nie dotyczy</t>
    </r>
  </si>
  <si>
    <r>
      <rPr>
        <b/>
        <i/>
        <sz val="8"/>
        <rFont val="Calibri"/>
        <family val="2"/>
        <charset val="238"/>
        <scheme val="minor"/>
      </rPr>
      <t>P</t>
    </r>
    <r>
      <rPr>
        <i/>
        <sz val="8"/>
        <rFont val="Calibri"/>
        <family val="2"/>
        <charset val="238"/>
        <scheme val="minor"/>
      </rPr>
      <t xml:space="preserve"> - punktowe przemysłowe i komunalne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</si>
  <si>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RRD</t>
    </r>
    <r>
      <rPr>
        <i/>
        <sz val="8"/>
        <rFont val="Calibri"/>
        <family val="2"/>
        <charset val="238"/>
        <scheme val="minor"/>
      </rPr>
      <t xml:space="preserve"> - rozproszone (rolnictwo i depozycja atmosferyczna)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</si>
  <si>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RO</t>
    </r>
    <r>
      <rPr>
        <i/>
        <sz val="8"/>
        <rFont val="Calibri"/>
        <family val="2"/>
        <charset val="238"/>
        <scheme val="minor"/>
      </rPr>
      <t xml:space="preserve"> - rozproszone (odpływ miejski)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</si>
  <si>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RO</t>
    </r>
    <r>
      <rPr>
        <i/>
        <sz val="8"/>
        <rFont val="Calibri"/>
        <family val="2"/>
        <charset val="238"/>
        <scheme val="minor"/>
      </rPr>
      <t xml:space="preserve"> - rozproszone (rozwój obszarów zurbanizowanych, turystyka, transport, odpływ z miasta)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</si>
  <si>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RDEP</t>
    </r>
    <r>
      <rPr>
        <i/>
        <sz val="8"/>
        <rFont val="Calibri"/>
        <family val="2"/>
        <charset val="238"/>
        <scheme val="minor"/>
      </rPr>
      <t xml:space="preserve"> - rozproszone (depozycja atmosferyczna)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</si>
  <si>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RRL </t>
    </r>
    <r>
      <rPr>
        <i/>
        <sz val="8"/>
        <rFont val="Calibri"/>
        <family val="2"/>
        <charset val="238"/>
        <scheme val="minor"/>
      </rPr>
      <t xml:space="preserve">- rozproszone (rolnictwo, leśnictwo)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</si>
  <si>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P</t>
    </r>
    <r>
      <rPr>
        <i/>
        <sz val="8"/>
        <rFont val="Calibri"/>
        <family val="2"/>
        <charset val="238"/>
        <scheme val="minor"/>
      </rPr>
      <t xml:space="preserve"> - punktowe przemysłowe, komunalne i odcieki ze składowisk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</si>
  <si>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N </t>
    </r>
    <r>
      <rPr>
        <i/>
        <sz val="8"/>
        <rFont val="Calibri"/>
        <family val="2"/>
        <charset val="238"/>
        <scheme val="minor"/>
      </rPr>
      <t xml:space="preserve">- źródło nieznane (substancje zakazane w produkcji/stosowaniu)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</si>
  <si>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RH -</t>
    </r>
    <r>
      <rPr>
        <i/>
        <sz val="8"/>
        <rFont val="Calibri"/>
        <family val="2"/>
        <charset val="238"/>
        <scheme val="minor"/>
      </rPr>
      <t xml:space="preserve"> zaburzenie reżimu hydrologicznego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</si>
  <si>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t>WM - Warunki morfologiczne                 
nd. - nie dotyczy
Brak możliwości określenia na poziomie katalogu</t>
  </si>
  <si>
    <r>
      <rPr>
        <b/>
        <i/>
        <sz val="8"/>
        <rFont val="Calibri"/>
        <family val="2"/>
        <charset val="238"/>
        <scheme val="minor"/>
      </rPr>
      <t>BP</t>
    </r>
    <r>
      <rPr>
        <i/>
        <sz val="8"/>
        <rFont val="Calibri"/>
        <family val="2"/>
        <charset val="238"/>
        <scheme val="minor"/>
      </rPr>
      <t xml:space="preserve"> - Budowle piętrzące,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</si>
  <si>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DC </t>
    </r>
    <r>
      <rPr>
        <i/>
        <sz val="8"/>
        <rFont val="Calibri"/>
        <family val="2"/>
        <charset val="238"/>
        <scheme val="minor"/>
      </rPr>
      <t xml:space="preserve">- Istotna zmiana morfologiczna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</si>
  <si>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-1 </t>
    </r>
    <r>
      <rPr>
        <i/>
        <sz val="8"/>
        <rFont val="Calibri"/>
        <family val="2"/>
        <charset val="238"/>
        <scheme val="minor"/>
      </rPr>
      <t xml:space="preserve">- negatywny wpływ na ograniczenie/likwdację presji
</t>
    </r>
    <r>
      <rPr>
        <b/>
        <i/>
        <sz val="8"/>
        <rFont val="Calibri"/>
        <family val="2"/>
        <charset val="238"/>
        <scheme val="minor"/>
      </rPr>
      <t xml:space="preserve">nd. </t>
    </r>
    <r>
      <rPr>
        <i/>
        <sz val="8"/>
        <rFont val="Calibri"/>
        <family val="2"/>
        <charset val="238"/>
        <scheme val="minor"/>
      </rPr>
      <t xml:space="preserve">- nie dotyczy
</t>
    </r>
    <r>
      <rPr>
        <b/>
        <i/>
        <sz val="8"/>
        <rFont val="Calibri"/>
        <family val="2"/>
        <charset val="238"/>
        <scheme val="minor"/>
      </rPr>
      <t>Brak możliwości określenia na poziomie katalogu</t>
    </r>
  </si>
  <si>
    <r>
      <rPr>
        <b/>
        <i/>
        <sz val="8"/>
        <rFont val="Calibri"/>
        <family val="2"/>
        <charset val="238"/>
        <scheme val="minor"/>
      </rPr>
      <t>0</t>
    </r>
    <r>
      <rPr>
        <i/>
        <sz val="8"/>
        <rFont val="Calibri"/>
        <family val="2"/>
        <charset val="238"/>
        <scheme val="minor"/>
      </rPr>
      <t xml:space="preserve"> - brak wpływu na ograniczenie/likwdację presji
</t>
    </r>
    <r>
      <rPr>
        <b/>
        <i/>
        <sz val="8"/>
        <rFont val="Calibri"/>
        <family val="2"/>
        <charset val="238"/>
        <scheme val="minor"/>
      </rPr>
      <t>1</t>
    </r>
    <r>
      <rPr>
        <i/>
        <sz val="8"/>
        <rFont val="Calibri"/>
        <family val="2"/>
        <charset val="238"/>
        <scheme val="minor"/>
      </rPr>
      <t xml:space="preserve"> - pośredni pozytywny wpływ na ograniczenie/likwdację presji
</t>
    </r>
    <r>
      <rPr>
        <b/>
        <i/>
        <sz val="8"/>
        <rFont val="Calibri"/>
        <family val="2"/>
        <charset val="238"/>
        <scheme val="minor"/>
      </rPr>
      <t>2</t>
    </r>
    <r>
      <rPr>
        <i/>
        <sz val="8"/>
        <rFont val="Calibri"/>
        <family val="2"/>
        <charset val="238"/>
        <scheme val="minor"/>
      </rPr>
      <t xml:space="preserve"> - bezpośredni pozytywny wpływ na ograniczenie/likwdację presji
</t>
    </r>
    <r>
      <rPr>
        <b/>
        <i/>
        <sz val="8"/>
        <rFont val="Calibri"/>
        <family val="2"/>
        <charset val="238"/>
        <scheme val="minor"/>
      </rPr>
      <t xml:space="preserve">-1 </t>
    </r>
    <r>
      <rPr>
        <i/>
        <sz val="8"/>
        <rFont val="Calibri"/>
        <family val="2"/>
        <charset val="238"/>
        <scheme val="minor"/>
      </rPr>
      <t xml:space="preserve">- negatywny wpływ na ograniczenie/likwdację presji
</t>
    </r>
    <r>
      <rPr>
        <b/>
        <i/>
        <sz val="8"/>
        <rFont val="Calibri"/>
        <family val="2"/>
        <charset val="238"/>
        <scheme val="minor"/>
      </rPr>
      <t xml:space="preserve">nd. </t>
    </r>
    <r>
      <rPr>
        <i/>
        <sz val="8"/>
        <rFont val="Calibri"/>
        <family val="2"/>
        <charset val="238"/>
        <scheme val="minor"/>
      </rPr>
      <t xml:space="preserve">- nie dotyczy
</t>
    </r>
    <r>
      <rPr>
        <b/>
        <i/>
        <sz val="8"/>
        <rFont val="Calibri"/>
        <family val="2"/>
        <charset val="238"/>
        <scheme val="minor"/>
      </rPr>
      <t>Brak możliwości określenia na poziomie katalogu</t>
    </r>
  </si>
  <si>
    <r>
      <t xml:space="preserve">Liczba presji na jaką wpływa działanie 
</t>
    </r>
    <r>
      <rPr>
        <b/>
        <i/>
        <sz val="8"/>
        <rFont val="Calibri"/>
        <family val="2"/>
        <charset val="238"/>
        <scheme val="minor"/>
      </rPr>
      <t>Ilość</t>
    </r>
    <r>
      <rPr>
        <i/>
        <sz val="8"/>
        <rFont val="Calibri"/>
        <family val="2"/>
        <charset val="238"/>
        <scheme val="minor"/>
      </rPr>
      <t xml:space="preserve">
</t>
    </r>
    <r>
      <rPr>
        <b/>
        <i/>
        <sz val="8"/>
        <rFont val="Calibri"/>
        <family val="2"/>
        <charset val="238"/>
        <scheme val="minor"/>
      </rPr>
      <t>Brak możliwości określenia na poziomie katalogu</t>
    </r>
  </si>
  <si>
    <r>
      <t xml:space="preserve">Miara skuteczności działania na stan jcwp
</t>
    </r>
    <r>
      <rPr>
        <b/>
        <i/>
        <sz val="8"/>
        <rFont val="Calibri"/>
        <family val="2"/>
        <charset val="238"/>
        <scheme val="minor"/>
      </rPr>
      <t>od 1,0 do 2,0
Brak możliwości określenia na poziomie katalogu</t>
    </r>
  </si>
  <si>
    <r>
      <t xml:space="preserve">Liczba presji na jaką wpływa działanie 
</t>
    </r>
    <r>
      <rPr>
        <b/>
        <i/>
        <sz val="8"/>
        <rFont val="Calibri"/>
        <family val="2"/>
        <charset val="238"/>
        <scheme val="minor"/>
      </rPr>
      <t>ilość</t>
    </r>
    <r>
      <rPr>
        <i/>
        <sz val="8"/>
        <rFont val="Calibri"/>
        <family val="2"/>
        <charset val="238"/>
        <scheme val="minor"/>
      </rPr>
      <t xml:space="preserve">
</t>
    </r>
    <r>
      <rPr>
        <b/>
        <i/>
        <sz val="8"/>
        <rFont val="Calibri"/>
        <family val="2"/>
        <charset val="238"/>
        <scheme val="minor"/>
      </rPr>
      <t>Brak możliwości określenia na poziomie katalogu</t>
    </r>
  </si>
  <si>
    <r>
      <t xml:space="preserve">Miara skuteczności działania na presje skumulowane
</t>
    </r>
    <r>
      <rPr>
        <b/>
        <i/>
        <sz val="8"/>
        <rFont val="Calibri"/>
        <family val="2"/>
        <charset val="238"/>
        <scheme val="minor"/>
      </rPr>
      <t>od 0,0 do 2,0</t>
    </r>
    <r>
      <rPr>
        <i/>
        <sz val="8"/>
        <rFont val="Calibri"/>
        <family val="2"/>
        <charset val="238"/>
        <scheme val="minor"/>
      </rPr>
      <t xml:space="preserve">
</t>
    </r>
    <r>
      <rPr>
        <b/>
        <i/>
        <sz val="8"/>
        <rFont val="Calibri"/>
        <family val="2"/>
        <charset val="238"/>
        <scheme val="minor"/>
      </rPr>
      <t>Brak możliwości określenia na poziomie katalogu</t>
    </r>
  </si>
  <si>
    <r>
      <t xml:space="preserve">Suma pkt fizykochemia i chemia
</t>
    </r>
    <r>
      <rPr>
        <b/>
        <i/>
        <sz val="8"/>
        <rFont val="Calibri"/>
        <family val="2"/>
        <charset val="238"/>
        <scheme val="minor"/>
      </rPr>
      <t>ilość</t>
    </r>
    <r>
      <rPr>
        <i/>
        <sz val="8"/>
        <rFont val="Calibri"/>
        <family val="2"/>
        <charset val="238"/>
        <scheme val="minor"/>
      </rPr>
      <t xml:space="preserve">
</t>
    </r>
    <r>
      <rPr>
        <b/>
        <i/>
        <sz val="8"/>
        <rFont val="Calibri"/>
        <family val="2"/>
        <charset val="238"/>
        <scheme val="minor"/>
      </rPr>
      <t>nd.</t>
    </r>
    <r>
      <rPr>
        <i/>
        <sz val="8"/>
        <rFont val="Calibri"/>
        <family val="2"/>
        <charset val="238"/>
        <scheme val="minor"/>
      </rPr>
      <t xml:space="preserve"> - nie dotyczy
</t>
    </r>
    <r>
      <rPr>
        <b/>
        <i/>
        <sz val="8"/>
        <rFont val="Calibri"/>
        <family val="2"/>
        <charset val="238"/>
        <scheme val="minor"/>
      </rPr>
      <t>Brak możliwości określenia na poziomie katalogu</t>
    </r>
  </si>
  <si>
    <r>
      <rPr>
        <b/>
        <i/>
        <sz val="8"/>
        <rFont val="Calibri"/>
        <family val="2"/>
        <charset val="238"/>
        <scheme val="minor"/>
      </rPr>
      <t xml:space="preserve">0 </t>
    </r>
    <r>
      <rPr>
        <i/>
        <sz val="8"/>
        <rFont val="Calibri"/>
        <family val="2"/>
        <charset val="238"/>
        <scheme val="minor"/>
      </rPr>
      <t xml:space="preserve">- brak wpływu na poprawę wskaźników
</t>
    </r>
    <r>
      <rPr>
        <b/>
        <i/>
        <sz val="8"/>
        <rFont val="Calibri"/>
        <family val="2"/>
        <charset val="238"/>
        <scheme val="minor"/>
      </rPr>
      <t xml:space="preserve">1 </t>
    </r>
    <r>
      <rPr>
        <i/>
        <sz val="8"/>
        <rFont val="Calibri"/>
        <family val="2"/>
        <charset val="238"/>
        <scheme val="minor"/>
      </rPr>
      <t xml:space="preserve">- pośredni wpływ na poprawę wskaźników
</t>
    </r>
    <r>
      <rPr>
        <b/>
        <i/>
        <sz val="8"/>
        <rFont val="Calibri"/>
        <family val="2"/>
        <charset val="238"/>
        <scheme val="minor"/>
      </rPr>
      <t xml:space="preserve">2 </t>
    </r>
    <r>
      <rPr>
        <i/>
        <sz val="8"/>
        <rFont val="Calibri"/>
        <family val="2"/>
        <charset val="238"/>
        <scheme val="minor"/>
      </rPr>
      <t xml:space="preserve">- bezpośredni wpływ na poprawę wskaźników
</t>
    </r>
    <r>
      <rPr>
        <b/>
        <i/>
        <sz val="8"/>
        <rFont val="Calibri"/>
        <family val="2"/>
        <charset val="238"/>
        <scheme val="minor"/>
      </rPr>
      <t xml:space="preserve">nd. </t>
    </r>
    <r>
      <rPr>
        <i/>
        <sz val="8"/>
        <rFont val="Calibri"/>
        <family val="2"/>
        <charset val="238"/>
        <scheme val="minor"/>
      </rPr>
      <t xml:space="preserve">- nie dotyczy
</t>
    </r>
    <r>
      <rPr>
        <b/>
        <i/>
        <sz val="8"/>
        <rFont val="Calibri"/>
        <family val="2"/>
        <charset val="238"/>
        <scheme val="minor"/>
      </rPr>
      <t>Brak możliwości określenia na poziomie katalogu</t>
    </r>
  </si>
  <si>
    <r>
      <t xml:space="preserve">Liczba elementów biologicznych na jakie wpływa działanie
</t>
    </r>
    <r>
      <rPr>
        <b/>
        <i/>
        <sz val="8"/>
        <rFont val="Calibri"/>
        <family val="2"/>
        <charset val="238"/>
        <scheme val="minor"/>
      </rPr>
      <t xml:space="preserve">ilość
Brak możliwości określenia na poziomie katalogu
</t>
    </r>
  </si>
  <si>
    <r>
      <t xml:space="preserve">Miara skuteczności działania na elementy biologiczne
</t>
    </r>
    <r>
      <rPr>
        <b/>
        <i/>
        <sz val="8"/>
        <rFont val="Calibri"/>
        <family val="2"/>
        <charset val="238"/>
        <scheme val="minor"/>
      </rPr>
      <t>od 0,0 do 2,0
Brak możliwości określenia na poziomie katalogu</t>
    </r>
  </si>
  <si>
    <t>Wskaźniki do monitoringu oceny skuteczności działań (ocena skuteczności propozycja)</t>
  </si>
  <si>
    <r>
      <t xml:space="preserve">Suma punktów - presje znaczące
</t>
    </r>
    <r>
      <rPr>
        <b/>
        <i/>
        <sz val="8"/>
        <rFont val="Calibri"/>
        <family val="2"/>
        <charset val="238"/>
        <scheme val="minor"/>
      </rPr>
      <t>Suma
Brak możliwości określenia na poziomie katalogu</t>
    </r>
  </si>
  <si>
    <r>
      <t xml:space="preserve">Suma punktów - znaczące presje skumulowane
</t>
    </r>
    <r>
      <rPr>
        <b/>
        <i/>
        <sz val="8"/>
        <rFont val="Calibri"/>
        <family val="2"/>
        <charset val="238"/>
        <scheme val="minor"/>
      </rPr>
      <t>Suma
Brak możliwości określenia na poziomie katalogu</t>
    </r>
  </si>
  <si>
    <r>
      <t xml:space="preserve">Suma punktów - poprawa elementów biologicznych
</t>
    </r>
    <r>
      <rPr>
        <b/>
        <i/>
        <sz val="8"/>
        <rFont val="Calibri"/>
        <family val="2"/>
        <charset val="238"/>
        <scheme val="minor"/>
      </rPr>
      <t>Suma
Brak możliwości określenia na poziomie katalogu</t>
    </r>
  </si>
  <si>
    <r>
      <t xml:space="preserve">Suma punktów
</t>
    </r>
    <r>
      <rPr>
        <b/>
        <i/>
        <sz val="8"/>
        <rFont val="Calibri"/>
        <family val="2"/>
        <charset val="238"/>
        <scheme val="minor"/>
      </rPr>
      <t>Suma
Brak możliwości określenia na poziomie katalogu</t>
    </r>
  </si>
  <si>
    <r>
      <t xml:space="preserve">Sumaryczna liczba presji łagodzonych w wyniku działania
</t>
    </r>
    <r>
      <rPr>
        <b/>
        <i/>
        <sz val="8"/>
        <rFont val="Calibri"/>
        <family val="2"/>
        <charset val="238"/>
        <scheme val="minor"/>
      </rPr>
      <t>Suma
Brak możliwości określenia na poziomie katalogu</t>
    </r>
  </si>
  <si>
    <r>
      <t xml:space="preserve">Możliwa maksymalna wartość punktowa dla działań w odniesieniu do presji, na które działania są ukierunkowane
</t>
    </r>
    <r>
      <rPr>
        <b/>
        <i/>
        <sz val="8"/>
        <rFont val="Calibri"/>
        <family val="2"/>
        <charset val="238"/>
        <scheme val="minor"/>
      </rPr>
      <t>Suma
Brak możliwości określenia na poziomie katalogu</t>
    </r>
  </si>
  <si>
    <r>
      <t xml:space="preserve">Ocena % wartości max
</t>
    </r>
    <r>
      <rPr>
        <b/>
        <i/>
        <sz val="8"/>
        <rFont val="Calibri"/>
        <family val="2"/>
        <charset val="238"/>
        <scheme val="minor"/>
      </rPr>
      <t>od 0% do 100%
Brak możliwości określenia na poziomie katalogu</t>
    </r>
  </si>
  <si>
    <r>
      <t xml:space="preserve">Suma punktów - skuteczność działania w kontekście zmian klimatycznych
</t>
    </r>
    <r>
      <rPr>
        <b/>
        <i/>
        <sz val="8"/>
        <rFont val="Calibri"/>
        <family val="2"/>
        <charset val="238"/>
        <scheme val="minor"/>
      </rPr>
      <t>Suma
Brak możliwości określenia na poziomie katalogu</t>
    </r>
  </si>
  <si>
    <r>
      <rPr>
        <b/>
        <i/>
        <sz val="8"/>
        <rFont val="Calibri"/>
        <family val="2"/>
        <charset val="238"/>
        <scheme val="minor"/>
      </rPr>
      <t>1</t>
    </r>
    <r>
      <rPr>
        <i/>
        <sz val="8"/>
        <rFont val="Calibri"/>
        <family val="2"/>
        <charset val="238"/>
        <scheme val="minor"/>
      </rPr>
      <t xml:space="preserve"> - skala lokalna 
</t>
    </r>
    <r>
      <rPr>
        <b/>
        <i/>
        <sz val="8"/>
        <rFont val="Calibri"/>
        <family val="2"/>
        <charset val="238"/>
        <scheme val="minor"/>
      </rPr>
      <t>2</t>
    </r>
    <r>
      <rPr>
        <i/>
        <sz val="8"/>
        <rFont val="Calibri"/>
        <family val="2"/>
        <charset val="238"/>
        <scheme val="minor"/>
      </rPr>
      <t xml:space="preserve">-zlewnia /obszar 
</t>
    </r>
    <r>
      <rPr>
        <b/>
        <i/>
        <sz val="8"/>
        <rFont val="Calibri"/>
        <family val="2"/>
        <charset val="238"/>
        <scheme val="minor"/>
      </rPr>
      <t xml:space="preserve">3 - </t>
    </r>
    <r>
      <rPr>
        <i/>
        <sz val="8"/>
        <rFont val="Calibri"/>
        <family val="2"/>
        <charset val="238"/>
        <scheme val="minor"/>
      </rPr>
      <t>ponadzlewniowy/ ponadobszarowy
1-3 -   brak mozliwosci określenia na poziomie katalogu</t>
    </r>
  </si>
  <si>
    <r>
      <rPr>
        <b/>
        <i/>
        <sz val="8"/>
        <rFont val="Calibri"/>
        <family val="2"/>
        <charset val="238"/>
        <scheme val="minor"/>
      </rPr>
      <t>0</t>
    </r>
    <r>
      <rPr>
        <i/>
        <sz val="8"/>
        <rFont val="Calibri"/>
        <family val="2"/>
        <charset val="238"/>
        <scheme val="minor"/>
      </rPr>
      <t xml:space="preserve"> - brak synergii 
</t>
    </r>
    <r>
      <rPr>
        <b/>
        <i/>
        <sz val="8"/>
        <rFont val="Calibri"/>
        <family val="2"/>
        <charset val="238"/>
        <scheme val="minor"/>
      </rPr>
      <t>1</t>
    </r>
    <r>
      <rPr>
        <i/>
        <sz val="8"/>
        <rFont val="Calibri"/>
        <family val="2"/>
        <charset val="238"/>
        <scheme val="minor"/>
      </rPr>
      <t xml:space="preserve"> - wskazana synergia
0-1 -   brak mozliwosci określenia na poziomie katalogu</t>
    </r>
  </si>
  <si>
    <r>
      <rPr>
        <b/>
        <i/>
        <sz val="8"/>
        <rFont val="Calibri"/>
        <family val="2"/>
        <charset val="238"/>
        <scheme val="minor"/>
      </rPr>
      <t>0,5</t>
    </r>
    <r>
      <rPr>
        <i/>
        <sz val="8"/>
        <rFont val="Calibri"/>
        <family val="2"/>
        <charset val="238"/>
        <scheme val="minor"/>
      </rPr>
      <t xml:space="preserve"> - pośrednie oddziaływanie na obszary chronione
</t>
    </r>
    <r>
      <rPr>
        <b/>
        <i/>
        <sz val="8"/>
        <rFont val="Calibri"/>
        <family val="2"/>
        <charset val="238"/>
        <scheme val="minor"/>
      </rPr>
      <t>=&gt;1</t>
    </r>
    <r>
      <rPr>
        <i/>
        <sz val="8"/>
        <rFont val="Calibri"/>
        <family val="2"/>
        <charset val="238"/>
        <scheme val="minor"/>
      </rPr>
      <t xml:space="preserve"> -bezpośrednie oddziaływanie na obszary chronione   
</t>
    </r>
  </si>
  <si>
    <r>
      <rPr>
        <b/>
        <i/>
        <sz val="8"/>
        <rFont val="Calibri"/>
        <family val="2"/>
        <charset val="238"/>
        <scheme val="minor"/>
      </rPr>
      <t>N</t>
    </r>
    <r>
      <rPr>
        <i/>
        <sz val="8"/>
        <rFont val="Calibri"/>
        <family val="2"/>
        <charset val="238"/>
        <scheme val="minor"/>
      </rPr>
      <t xml:space="preserve"> - nietechniczne
</t>
    </r>
    <r>
      <rPr>
        <b/>
        <i/>
        <sz val="8"/>
        <rFont val="Calibri"/>
        <family val="2"/>
        <charset val="238"/>
        <scheme val="minor"/>
      </rPr>
      <t xml:space="preserve">T </t>
    </r>
    <r>
      <rPr>
        <i/>
        <sz val="8"/>
        <rFont val="Calibri"/>
        <family val="2"/>
        <charset val="238"/>
        <scheme val="minor"/>
      </rPr>
      <t xml:space="preserve">- techniczne
</t>
    </r>
    <r>
      <rPr>
        <b/>
        <i/>
        <sz val="8"/>
        <rFont val="Calibri"/>
        <family val="2"/>
        <charset val="238"/>
        <scheme val="minor"/>
      </rPr>
      <t xml:space="preserve">T/N </t>
    </r>
    <r>
      <rPr>
        <i/>
        <sz val="8"/>
        <rFont val="Calibri"/>
        <family val="2"/>
        <charset val="238"/>
        <scheme val="minor"/>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</si>
  <si>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</si>
  <si>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scheme val="minor"/>
      </rPr>
      <t>0</t>
    </r>
    <r>
      <rPr>
        <i/>
        <sz val="8"/>
        <rFont val="Calibri"/>
        <family val="2"/>
        <charset val="238"/>
        <scheme val="minor"/>
      </rPr>
      <t xml:space="preserve"> - wdrożenie działania nie wpłynie na realizację celów środowiskowych obszarów i gatunków chronionych
</t>
    </r>
    <r>
      <rPr>
        <b/>
        <i/>
        <sz val="8"/>
        <rFont val="Calibri"/>
        <family val="2"/>
        <charset val="238"/>
        <scheme val="minor"/>
      </rPr>
      <t>1</t>
    </r>
    <r>
      <rPr>
        <i/>
        <sz val="8"/>
        <rFont val="Calibri"/>
        <family val="2"/>
        <charset val="238"/>
        <scheme val="minor"/>
      </rPr>
      <t xml:space="preserve"> - wdrożenie działania będzie mało skuteczne dla realizacji celów środowiskowych obszarów i gatunków chronionych
</t>
    </r>
    <r>
      <rPr>
        <b/>
        <i/>
        <sz val="8"/>
        <rFont val="Calibri"/>
        <family val="2"/>
        <charset val="238"/>
        <scheme val="minor"/>
      </rPr>
      <t xml:space="preserve">2 </t>
    </r>
    <r>
      <rPr>
        <i/>
        <sz val="8"/>
        <rFont val="Calibri"/>
        <family val="2"/>
        <charset val="238"/>
        <scheme val="minor"/>
      </rPr>
      <t xml:space="preserve">- wdrożenie działania będzie miało pozytywne skutki w skali lokalnej
</t>
    </r>
    <r>
      <rPr>
        <b/>
        <i/>
        <sz val="8"/>
        <rFont val="Calibri"/>
        <family val="2"/>
        <charset val="238"/>
        <scheme val="minor"/>
      </rPr>
      <t xml:space="preserve">3 </t>
    </r>
    <r>
      <rPr>
        <i/>
        <sz val="8"/>
        <rFont val="Calibri"/>
        <family val="2"/>
        <charset val="238"/>
        <scheme val="minor"/>
      </rPr>
      <t xml:space="preserve">- wdrożenie działania będzie miało pozytywne skutki w skali obszaru
</t>
    </r>
    <r>
      <rPr>
        <b/>
        <i/>
        <sz val="8"/>
        <rFont val="Calibri"/>
        <family val="2"/>
        <charset val="238"/>
        <scheme val="minor"/>
      </rPr>
      <t xml:space="preserve">4 </t>
    </r>
    <r>
      <rPr>
        <i/>
        <sz val="8"/>
        <rFont val="Calibri"/>
        <family val="2"/>
        <charset val="238"/>
        <scheme val="minor"/>
      </rPr>
      <t xml:space="preserve">- wdrożenie działania będzie miało pozytywne skutki w skali ponadobszarowej
</t>
    </r>
    <r>
      <rPr>
        <b/>
        <i/>
        <sz val="8"/>
        <rFont val="Calibri"/>
        <family val="2"/>
        <charset val="238"/>
        <scheme val="minor"/>
      </rPr>
      <t>1-4</t>
    </r>
    <r>
      <rPr>
        <i/>
        <sz val="8"/>
        <rFont val="Calibri"/>
        <family val="2"/>
        <charset val="238"/>
        <scheme val="minor"/>
      </rPr>
      <t xml:space="preserve"> - brak mozliwosci określenia na poziomie katalogu</t>
    </r>
  </si>
  <si>
    <r>
      <rPr>
        <b/>
        <i/>
        <sz val="8"/>
        <rFont val="Calibri"/>
        <family val="2"/>
        <charset val="238"/>
        <scheme val="minor"/>
      </rPr>
      <t>1</t>
    </r>
    <r>
      <rPr>
        <i/>
        <sz val="8"/>
        <rFont val="Calibri"/>
        <family val="2"/>
        <charset val="238"/>
        <scheme val="minor"/>
      </rPr>
      <t xml:space="preserve"> - wdrożenie działania będzie mało skuteczne w perspektywie zmian klimatu
</t>
    </r>
    <r>
      <rPr>
        <b/>
        <i/>
        <sz val="8"/>
        <rFont val="Calibri"/>
        <family val="2"/>
        <charset val="238"/>
        <scheme val="minor"/>
      </rPr>
      <t>2</t>
    </r>
    <r>
      <rPr>
        <i/>
        <sz val="8"/>
        <rFont val="Calibri"/>
        <family val="2"/>
        <charset val="238"/>
        <scheme val="minor"/>
      </rPr>
      <t xml:space="preserve"> - wdrożenie działania będzie skuteczne i będzie miało pozytywny wpływ w skali zlewni jcwp
</t>
    </r>
    <r>
      <rPr>
        <b/>
        <i/>
        <sz val="8"/>
        <rFont val="Calibri"/>
        <family val="2"/>
        <charset val="238"/>
        <scheme val="minor"/>
      </rPr>
      <t xml:space="preserve">3 </t>
    </r>
    <r>
      <rPr>
        <i/>
        <sz val="8"/>
        <rFont val="Calibri"/>
        <family val="2"/>
        <charset val="238"/>
        <scheme val="minor"/>
      </rPr>
      <t xml:space="preserve">- wdrożenie działania będzie skuteczne i będzie miało pozytywny wpływ w skali regionu wodnego
</t>
    </r>
    <r>
      <rPr>
        <b/>
        <i/>
        <sz val="8"/>
        <rFont val="Calibri"/>
        <family val="2"/>
        <charset val="238"/>
        <scheme val="minor"/>
      </rPr>
      <t>1-3</t>
    </r>
    <r>
      <rPr>
        <i/>
        <sz val="8"/>
        <rFont val="Calibri"/>
        <family val="2"/>
        <charset val="238"/>
        <scheme val="minor"/>
      </rPr>
      <t xml:space="preserve"> - brak mozliwosci określenia na poziomie katalogu</t>
    </r>
  </si>
  <si>
    <r>
      <t xml:space="preserve">Suma wskaźników skuteczności działania
wagi: 
Ks1-1, Ks2-1, Ks3-0,5
</t>
    </r>
    <r>
      <rPr>
        <b/>
        <i/>
        <sz val="8"/>
        <rFont val="Calibri"/>
        <family val="2"/>
        <charset val="238"/>
        <scheme val="minor"/>
      </rPr>
      <t xml:space="preserve">od 1 do 9,5 </t>
    </r>
    <r>
      <rPr>
        <i/>
        <sz val="8"/>
        <rFont val="Calibri"/>
        <family val="2"/>
        <charset val="238"/>
        <scheme val="minor"/>
      </rPr>
      <t xml:space="preserve">
</t>
    </r>
    <r>
      <rPr>
        <b/>
        <i/>
        <sz val="8"/>
        <rFont val="Calibri"/>
        <family val="2"/>
        <charset val="238"/>
        <scheme val="minor"/>
      </rPr>
      <t>1-9,5</t>
    </r>
    <r>
      <rPr>
        <i/>
        <sz val="8"/>
        <rFont val="Calibri"/>
        <family val="2"/>
        <charset val="238"/>
        <scheme val="minor"/>
      </rPr>
      <t xml:space="preserve"> - brak mozliwosci określenia na poziomie katalogu</t>
    </r>
    <r>
      <rPr>
        <b/>
        <i/>
        <sz val="8"/>
        <rFont val="Calibri"/>
        <family val="2"/>
        <charset val="238"/>
        <scheme val="minor"/>
      </rPr>
      <t xml:space="preserve">
nd. - nie dotyczy</t>
    </r>
  </si>
  <si>
    <r>
      <rPr>
        <b/>
        <i/>
        <sz val="8"/>
        <rFont val="Calibri"/>
        <family val="2"/>
        <charset val="238"/>
        <scheme val="minor"/>
      </rPr>
      <t>1</t>
    </r>
    <r>
      <rPr>
        <i/>
        <sz val="8"/>
        <rFont val="Calibri"/>
        <family val="2"/>
        <charset val="238"/>
        <scheme val="minor"/>
      </rPr>
      <t xml:space="preserve"> - działania mało realne do wdrożenia do roku 2027
</t>
    </r>
    <r>
      <rPr>
        <b/>
        <i/>
        <sz val="8"/>
        <rFont val="Calibri"/>
        <family val="2"/>
        <charset val="238"/>
        <scheme val="minor"/>
      </rPr>
      <t>2</t>
    </r>
    <r>
      <rPr>
        <i/>
        <sz val="8"/>
        <rFont val="Calibri"/>
        <family val="2"/>
        <charset val="238"/>
        <scheme val="minor"/>
      </rPr>
      <t xml:space="preserve"> - działania możliwe do wdrożenia do roku 2027, ale brak określonego źródła finansowania lub konieczne zmiany prawne i kompetencyjne
</t>
    </r>
    <r>
      <rPr>
        <b/>
        <i/>
        <sz val="8"/>
        <rFont val="Calibri"/>
        <family val="2"/>
        <charset val="238"/>
        <scheme val="minor"/>
      </rPr>
      <t>3</t>
    </r>
    <r>
      <rPr>
        <i/>
        <sz val="8"/>
        <rFont val="Calibri"/>
        <family val="2"/>
        <charset val="238"/>
        <scheme val="minor"/>
      </rPr>
      <t xml:space="preserve"> - działania możliwe do wdrożenia do roku 2027 - działanie jest przygotowane i ma zapewnione finansowanie
</t>
    </r>
    <r>
      <rPr>
        <b/>
        <i/>
        <sz val="8"/>
        <rFont val="Calibri"/>
        <family val="2"/>
        <charset val="238"/>
        <scheme val="minor"/>
      </rPr>
      <t xml:space="preserve">4 </t>
    </r>
    <r>
      <rPr>
        <i/>
        <sz val="8"/>
        <rFont val="Calibri"/>
        <family val="2"/>
        <charset val="238"/>
        <scheme val="minor"/>
      </rPr>
      <t xml:space="preserve">- działania możliwe do wdrożenia do roku 2024, ale brak określonego źródła finansowania lub konieczne zmiany prawne i kompetencyjne
</t>
    </r>
    <r>
      <rPr>
        <b/>
        <i/>
        <sz val="8"/>
        <rFont val="Calibri"/>
        <family val="2"/>
        <charset val="238"/>
        <scheme val="minor"/>
      </rPr>
      <t>5</t>
    </r>
    <r>
      <rPr>
        <i/>
        <sz val="8"/>
        <rFont val="Calibri"/>
        <family val="2"/>
        <charset val="238"/>
        <scheme val="minor"/>
      </rPr>
      <t xml:space="preserve"> - działania możliwe do wdrożenia do roku 2024 - działanie jest przygotowane i ma zapewnione finansowanie
</t>
    </r>
    <r>
      <rPr>
        <b/>
        <i/>
        <sz val="8"/>
        <rFont val="Calibri"/>
        <family val="2"/>
        <charset val="238"/>
        <scheme val="minor"/>
      </rPr>
      <t>1-5</t>
    </r>
    <r>
      <rPr>
        <i/>
        <sz val="8"/>
        <rFont val="Calibri"/>
        <family val="2"/>
        <charset val="238"/>
        <scheme val="minor"/>
      </rPr>
      <t xml:space="preserve"> - brak mozliwosci określenia na poziomie katalogu
</t>
    </r>
    <r>
      <rPr>
        <b/>
        <i/>
        <sz val="8"/>
        <rFont val="Calibri"/>
        <family val="2"/>
        <charset val="238"/>
        <scheme val="minor"/>
      </rPr>
      <t>nd.</t>
    </r>
    <r>
      <rPr>
        <i/>
        <sz val="8"/>
        <rFont val="Calibri"/>
        <family val="2"/>
        <charset val="238"/>
        <scheme val="minor"/>
      </rPr>
      <t xml:space="preserve"> - nie dotyczy</t>
    </r>
  </si>
  <si>
    <r>
      <t xml:space="preserve">Liczba redukowanych presji
</t>
    </r>
    <r>
      <rPr>
        <b/>
        <i/>
        <sz val="8"/>
        <rFont val="Calibri"/>
        <family val="2"/>
        <charset val="238"/>
        <scheme val="minor"/>
      </rPr>
      <t xml:space="preserve">
nd. - nie dotyczy</t>
    </r>
  </si>
  <si>
    <r>
      <rPr>
        <b/>
        <i/>
        <sz val="8"/>
        <rFont val="Calibri"/>
        <family val="2"/>
        <charset val="238"/>
        <scheme val="minor"/>
      </rPr>
      <t xml:space="preserve">1 </t>
    </r>
    <r>
      <rPr>
        <i/>
        <sz val="8"/>
        <rFont val="Calibri"/>
        <family val="2"/>
        <charset val="238"/>
        <scheme val="minor"/>
      </rPr>
      <t xml:space="preserve">- &gt; 12 lat
</t>
    </r>
    <r>
      <rPr>
        <b/>
        <i/>
        <sz val="8"/>
        <rFont val="Calibri"/>
        <family val="2"/>
        <charset val="238"/>
        <scheme val="minor"/>
      </rPr>
      <t>2</t>
    </r>
    <r>
      <rPr>
        <i/>
        <sz val="8"/>
        <rFont val="Calibri"/>
        <family val="2"/>
        <charset val="238"/>
        <scheme val="minor"/>
      </rPr>
      <t xml:space="preserve"> - 7-12 lat
</t>
    </r>
    <r>
      <rPr>
        <b/>
        <i/>
        <sz val="8"/>
        <rFont val="Calibri"/>
        <family val="2"/>
        <charset val="238"/>
        <scheme val="minor"/>
      </rPr>
      <t xml:space="preserve">3 </t>
    </r>
    <r>
      <rPr>
        <i/>
        <sz val="8"/>
        <rFont val="Calibri"/>
        <family val="2"/>
        <charset val="238"/>
        <scheme val="minor"/>
      </rPr>
      <t xml:space="preserve">- 5-6 lat
</t>
    </r>
    <r>
      <rPr>
        <b/>
        <i/>
        <sz val="8"/>
        <rFont val="Calibri"/>
        <family val="2"/>
        <charset val="238"/>
        <scheme val="minor"/>
      </rPr>
      <t>4</t>
    </r>
    <r>
      <rPr>
        <i/>
        <sz val="8"/>
        <rFont val="Calibri"/>
        <family val="2"/>
        <charset val="238"/>
        <scheme val="minor"/>
      </rPr>
      <t xml:space="preserve"> - 3-4 lata
</t>
    </r>
    <r>
      <rPr>
        <b/>
        <i/>
        <sz val="8"/>
        <rFont val="Calibri"/>
        <family val="2"/>
        <charset val="238"/>
        <scheme val="minor"/>
      </rPr>
      <t xml:space="preserve">5 </t>
    </r>
    <r>
      <rPr>
        <i/>
        <sz val="8"/>
        <rFont val="Calibri"/>
        <family val="2"/>
        <charset val="238"/>
        <scheme val="minor"/>
      </rPr>
      <t xml:space="preserve">- ≤ 2 lat
</t>
    </r>
    <r>
      <rPr>
        <b/>
        <i/>
        <sz val="8"/>
        <rFont val="Calibri"/>
        <family val="2"/>
        <charset val="238"/>
        <scheme val="minor"/>
      </rPr>
      <t>1-5</t>
    </r>
    <r>
      <rPr>
        <i/>
        <sz val="8"/>
        <rFont val="Calibri"/>
        <family val="2"/>
        <charset val="238"/>
        <scheme val="minor"/>
      </rPr>
      <t xml:space="preserve"> - brak mozliwosci określenia na poziomie katalogu
</t>
    </r>
    <r>
      <rPr>
        <b/>
        <i/>
        <sz val="8"/>
        <rFont val="Calibri"/>
        <family val="2"/>
        <charset val="238"/>
        <scheme val="minor"/>
      </rPr>
      <t>nd.</t>
    </r>
    <r>
      <rPr>
        <i/>
        <sz val="8"/>
        <rFont val="Calibri"/>
        <family val="2"/>
        <charset val="238"/>
        <scheme val="minor"/>
      </rPr>
      <t xml:space="preserve"> - nie dotyczy</t>
    </r>
  </si>
  <si>
    <r>
      <t xml:space="preserve">Źródła finansowania
</t>
    </r>
    <r>
      <rPr>
        <b/>
        <i/>
        <sz val="8"/>
        <rFont val="Calibri"/>
        <family val="2"/>
        <charset val="238"/>
        <scheme val="minor"/>
      </rPr>
      <t>Środki własne
Środki krajowe:</t>
    </r>
    <r>
      <rPr>
        <i/>
        <sz val="8"/>
        <rFont val="Calibri"/>
        <family val="2"/>
        <charset val="238"/>
        <scheme val="minor"/>
      </rPr>
      <t xml:space="preserve"> 
- NFOŚiGW/WFOŚiGW</t>
    </r>
    <r>
      <rPr>
        <b/>
        <i/>
        <sz val="8"/>
        <rFont val="Calibri"/>
        <family val="2"/>
        <charset val="238"/>
        <scheme val="minor"/>
      </rPr>
      <t xml:space="preserve">
Środki UE: 
</t>
    </r>
    <r>
      <rPr>
        <i/>
        <sz val="8"/>
        <rFont val="Calibri"/>
        <family val="2"/>
        <charset val="238"/>
        <scheme val="minor"/>
      </rPr>
      <t xml:space="preserve">- Europejski Fundusz Rozwoju Regionalnego (EFRR)
- Fundusz Spójności (FS) 
- Europejski Fundusz Rolny na rzecz Rozwoju Obszarów Wiejskich (EFRROW)
</t>
    </r>
    <r>
      <rPr>
        <b/>
        <i/>
        <sz val="8"/>
        <rFont val="Calibri"/>
        <family val="2"/>
        <charset val="238"/>
        <scheme val="minor"/>
      </rPr>
      <t xml:space="preserve">LIFE
bd </t>
    </r>
    <r>
      <rPr>
        <i/>
        <sz val="8"/>
        <rFont val="Calibri"/>
        <family val="2"/>
        <charset val="238"/>
        <scheme val="minor"/>
      </rPr>
      <t>- brak danych</t>
    </r>
  </si>
  <si>
    <t>Kształtowanie stref buforowych</t>
  </si>
  <si>
    <t>LWHM_01</t>
  </si>
  <si>
    <t>Poprawa warunków wodnych i siedliskowych w obrębie strefy brzegowej jezior</t>
  </si>
  <si>
    <t>LWHM_01.02</t>
  </si>
  <si>
    <t>Aktywne kształtowanie stref buforowych w pasie 15 m od linii brzegowej jezior</t>
  </si>
  <si>
    <t>Tworzenie strefy buforowej dla ograniczenia spływu biogenów i zawiesin ze zlewni. Szczególnie istotne w zlewniach intensywnie użytkowanych rolniczo. Ograniczenie zamulania oraz redukcja dopływu biogenów.
Utworzenie płatów nieużytkowanej roślinności jako ostoi różnorodności biologicznej. W przypadku właściecieli gruntów przybrzeżnych działanie realizowane w formie zaleceń przekazywanych w ramach akcji edukacyjnych dot. realizacji Programu Azotanowego. Zachęcanie właściecieli gruntów rolnych sąsiadujących z jeziorami do utrzymywania/tworzenia stref buforowych.</t>
  </si>
  <si>
    <t>Na zagospodarowanych odcinkach brzegów jcwp (np. wzdłuż plaż i promenad) gdy presje znaczące wyrażone są przekroczeniem wskaźników B, Eb i Ed. W sąsiedztwie terenów użytkowanych rolniczo i terenów utwardzonych (zagospodarowanie turystyczne, rekreacyjne), przy rozbudowanej strefie litoralnej.  
Założony poziom redukcji zanieczyszczeń ze źródeł obszarowych w strefach buforowych o szerokości przekraczającej 10 m wynosi dopowiednio: dla azotu 17 kg N/100 mb strefy, dla fosforu 2,5 kg P/100 mb strefy.</t>
  </si>
  <si>
    <t>Uzupełniające</t>
  </si>
  <si>
    <t>art. 324 ust. 4 pkt 7 pr.w.</t>
  </si>
  <si>
    <t>Właściciel wody publicznej obowiązany do utrzymania wód na podstawie art. 226 ust.1 w zw. z art.227 ust.3 Pr. wod.; w zakresie planowania: KZGW (art. 240 ust.2 pkt 14 pr.w.), RZGW (art. 240 ust.3 pkt 16 pr.w.); w zakresie realizacji - zarząd zlewni (art 240 ust.4 pkt 8 pr.w.), w przypadku części lądowej działanie realizowane w formie zaleceń dla właścicieli gruntów rolnych - jedn. odpowiedzialna - właściwy ODR.</t>
  </si>
  <si>
    <t>PGW WP - zgodnie z organizacją sprawozdawczości dokonywanej na podstawie art. 328 ust. 2 pr.w.</t>
  </si>
  <si>
    <t>nd.</t>
  </si>
  <si>
    <t>TAK</t>
  </si>
  <si>
    <t>WM</t>
  </si>
  <si>
    <t>Zmniejszenie obciążenia jeziora zanieczyszczeniami obszarowymi; 
Poprawa walorów krajobrazowych; 
Wzrost atrakcyjności rekreacyjnej dla mieszkańców i turystów; 
Przywrócenie walorów estetycznych obszaru objętego działaniem; 
Poprawa atrakcyjności obszaru objętego działaniem dla sektora wędkarskiego;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</si>
  <si>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</si>
  <si>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</si>
  <si>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Stężenia azotu i fosforu w wodzie, obecność zakwitów wody (stężenie chlorofilu-a, PMPL), wskaźnik LHMS_PL, wskaźnik B i Ed (wyznaczanie SZCW jeziornych)</t>
  </si>
  <si>
    <t>Wskaźniki fizycznochemiczne i biologiczne zgodnie z metodyką PMŚ, pozostałe po zakończeniu działania</t>
  </si>
  <si>
    <t>KPRWP:  JU3,  JU4, JD1</t>
  </si>
  <si>
    <t>ciągłe</t>
  </si>
  <si>
    <t>T</t>
  </si>
  <si>
    <t xml:space="preserve">Długość brzegu objętego działaniem </t>
  </si>
  <si>
    <t>m</t>
  </si>
  <si>
    <t>1. Środki własne</t>
  </si>
  <si>
    <t>LWHM_02</t>
  </si>
  <si>
    <t>Poprawa warunków siedliskowych w strefie litoralnej</t>
  </si>
  <si>
    <t>LWHM_02.01</t>
  </si>
  <si>
    <t>Aktywne kształtowanie stref buforowych w obrębie litoralu polegające na mozaikowym usuwaniu trzcinowisk poza okresem wegetacyjnym i lęgowym</t>
  </si>
  <si>
    <t>"Optymalizacja funkcjonowania strefy buforowej, przywrócenie różnorodności warunków siedliskowych, ograniczenie negatywnych oddziaływań na jezioro ze strony odkładanej materii organicznej. Ograniczenie rozwoju gatunków inwazyjnych oraz nadmiernego zarastania jeziora monokulturami trzcinowymi. 
Usuwanie biogenów wraz z biomasą roślinną. Działanie zalecane dla jezior zarastających bądź z dominacją monokultur trzcinowych. Mozaikowe wykaszanie trzcinowisk, nie może obejmować całej powierzchni trzcinowiska na wykaszanym odcinku. Usuwać należy jednynie część roślin, bez ingerencji w dno zbiornika (kłącza nie mogą zostać usunięte). Wykaszanie należy przeprowadzać  poza okresem lęgowym oraz sezonem wegetacji. Usunięciu podlegają są martwe części roślin z wbudowanymi substancjami biogennymi. Zasięg wykaszania (w układzie mozaikowym) nie może przekraczać 1/3 całkowitej powierzchni monokultur trzcinowych. "</t>
  </si>
  <si>
    <t>Działanie dedykowane jeziorom silnie zarastającym, pozbawionym brzegowych stref buforowych z roślinności mieszanej (wskaźnik B) lub w sposób sztuczny pozbawionym roślinności litoralnej. W przypadku ograniczania powierzchni monokultur trzcinowych, działanie będzie polegało na zimowym naprzemiennym wykaszaniu fragmentów litoralu w układzie mozaikowym. Dopuszczalne jest coroczne powtarzanie  zabiegów na powierzchniach, na których zaobserwowano nadmierną sukcesję roślinności szuwarowej. 
 Założona wielkość ładunków azotu i fosforu absorbowanego przez usuwaną biomasę makrofitów z 0,1 ha wynosi odpowiednio: 34,6 kg N i 3,4 kg P.</t>
  </si>
  <si>
    <t>art. 324 ust. 4 pkt 4 pr.w.</t>
  </si>
  <si>
    <t>Właściciel wody publicznej obowiązany do utrzymania wód na podstawie art. 226 ust.1 w zw. z art. 227 ust. 3 pr. wod.; w zakresie planowania: KZGW (art. 240 ust. 2 pkt 14 pr.w.), RZGW (art. 240 ust.3 pkt 16 pr.w.); w zakresie realizacji - zarząd zlewni (art 240 ust.4 pkt 8 pr.w.). W pozostałych przypadkach właściciel nieruchomości w ramach zalecenia.</t>
  </si>
  <si>
    <t xml:space="preserve">Zmniejszenie obciążenia jeziora zanieczyszczeniami obszarowymi; 
Poprawa walorów krajobrazowych; 
Wzrost atrakcyjności rekreacyjnej dla mieszkańców i turystów; 
Przywrócenie walorów estetycznych obszaru objętego działaniem; 
Podniesienie świadomości lokalnych społeczności w zakresie  wagi problemów związanych z gospodarowaniem; Zwiększenie bioróżnorodności dostępnej flory i fauny; </t>
  </si>
  <si>
    <t>Ograniczenie dostępności dla wędkarzy i kąpiących się; 
Koszty związane z wykaszaniem i usuwaniem wyciętej roślinności poza zlewnię bezpośrednią jeziora.</t>
  </si>
  <si>
    <t>Turyści; 
Miejscowe społeczeństwo, któremu zależy na dobrej jakości wody w jeziorze, PGWWP (poprawa stanu ekologicznego jeziora)</t>
  </si>
  <si>
    <t xml:space="preserve">Różnorodność zbiorowisk roślinnych, wskaźnik ESMI, wskaźnik LHMS_PL, wskaźnik B (wyznaczanie SZCW jeziornych) </t>
  </si>
  <si>
    <t>Wskaźniki biologiczne zgodnie z metodyką PMŚ, pozostałe po zakończeniu działania</t>
  </si>
  <si>
    <t>KPRWP: JU2, JD3</t>
  </si>
  <si>
    <t>Powierzchnia strefy</t>
  </si>
  <si>
    <t>ha</t>
  </si>
  <si>
    <t>LWHM_02.02</t>
  </si>
  <si>
    <t>Pozostawienie roślinności litoralnej do spontanicznego rozwoju</t>
  </si>
  <si>
    <t>Pozostawienie roślinności wzdłuż brzegów do spontanicznego rozwoju. Umożliwienie spontanicznej sukcesji. Tworzenie strefy buforowej z pozostawionej roślinności dla ograniczenia spływu biogenów i zawiesin ze zlewni. Ważne szczególnie w strefie brzegowej jezior oraz ich dopływów (także rowów melioracyjnych), w zlewniach intensywnie użytkowanych rolniczo</t>
  </si>
  <si>
    <t>Działanie dedykowane jeziorom pozbawionym w sposób sztuczny brzegowych stref buforowych lub  roślinności litoralnej, wymagającym pojęcia działań zmierzających do ograniczenia dostawy zanieczyszczeń ze spływem powierzchniowym.</t>
  </si>
  <si>
    <t>Właściciel wody publicznej obowiązany do utrzymania wód na podstawie art. 226 ust.1 w zw. z art.227 ust.3 Pr. wod.; w zakresie planowania: KZGW (art. 240 ust.2 pkt 14 pr.w.), RZGW (art. 240 ust.3 pkt 16 pr.w.); w zakresie realizacji - zarząd zlewni (art 240 ust.4 pkt 8 pr.w.)</t>
  </si>
  <si>
    <t>KPRWP: JU1, WKZWJ</t>
  </si>
  <si>
    <t xml:space="preserve">Zintegrowany system monitoringu suszy </t>
  </si>
  <si>
    <t>LWH_02</t>
  </si>
  <si>
    <t>LWH_02.01</t>
  </si>
  <si>
    <t>Monitoring suszy hydrologicznej</t>
  </si>
  <si>
    <t>Realizacja działania z PPSS pn. "Opracowanie projektu zintegrowanego systemu monitoringu suszy wraz z określeniem założeń administracyjnych i prawnych dla jego funkcjonowania"</t>
  </si>
  <si>
    <t>Dla jcwp silnie i ekstremalnie zagrożonych suszą.</t>
  </si>
  <si>
    <t>Podstawowe</t>
  </si>
  <si>
    <t>art. 324 ust. 2 pkt 8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</si>
  <si>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</si>
  <si>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</si>
  <si>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RH</t>
  </si>
  <si>
    <t xml:space="preserve">Przeciwdziałanie skutkom suszy; 
Poprawa stosunków hydrologicznych w cieku poniżej jeziora oraz w zlewni bezpośredniej jeziora; 
Poprawa warunków hydrologicznych w jeziorze; </t>
  </si>
  <si>
    <t>Ponoszone koszty związane z prowadzeniem monitoringu</t>
  </si>
  <si>
    <t>Służby państwowe (PSHM, PSH), PGWWP</t>
  </si>
  <si>
    <t>Stabilizacja wahań poziomu wody w jeziorze</t>
  </si>
  <si>
    <t>Zgodna z częstotliwością aktualizacji PPSS dla warnuków hydrologicznych</t>
  </si>
  <si>
    <t>PPSS</t>
  </si>
  <si>
    <t xml:space="preserve">Długość linii brzegowej </t>
  </si>
  <si>
    <t>km</t>
  </si>
  <si>
    <t>LWH_02.02</t>
  </si>
  <si>
    <t>Monitoring stanów wód jezior podlegajacych znaczącej presji poborów</t>
  </si>
  <si>
    <t>Celem działań jest monitorowanie i gromadzenie danych dotyczących stanu ilościowego zasobów wodnych wód powierzchniowych</t>
  </si>
  <si>
    <t>Dla jcwp silnie i ekstremalnie zagrożonych suszą  oraz pod silną presją poborów.</t>
  </si>
  <si>
    <t>Instytut Meteorologii i Gospodarki Wodnej (art. 349 ust. 4 pr.w. - Państwowa służba hydrologiczno-meteorologiczna w zakresie zadań badawczych)</t>
  </si>
  <si>
    <t>Instytut Meteorologii i Gospodarki Wodnej (art. 351 ust. 1 pr.w. - w zakresie przedkładania sprawozdań z realizacji działań)</t>
  </si>
  <si>
    <t>Edukacja i informacja</t>
  </si>
  <si>
    <t>LWP_01</t>
  </si>
  <si>
    <t>Działania edukacyjne i doradcze dla rolników</t>
  </si>
  <si>
    <t>LWP_01.01</t>
  </si>
  <si>
    <t>Ograniczenie zanieczyszczenia jezior związkami biogennymi pochodzącymi z rolnictwa</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</si>
  <si>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</si>
  <si>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</si>
  <si>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 2 pkt 1, lit. k,l i pkt 7 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 a ust. 1 ustawy o nawozach i nawożeniu, jak też właściwe w sprawach upowszechniania metody produkcji rolniczej i stylu życia przyjaznych dla środowiska)</t>
  </si>
  <si>
    <t>Dyrektor jednostki doradztwa rolniczego - art. 12 ustawy o jednostkach doraadztwa rolniczego</t>
  </si>
  <si>
    <t>Spełnienie wymogów Dyrektywy Azotanowej; 
Zwiększenie wydajności produkcji rolniczej; 
Poprawa właściwości gleby; 
Większa odporność upraw na niekorzystne warunki; 
Ograniczenie erozji gleby, wymywania nawozów i innych zanieczyszczeń z terenów rolniczych; 
Zwiększenie odporności na suszę, poprawa retencji gleby</t>
  </si>
  <si>
    <t>Koszty edukacji rolników; 
Koszty związane z zakupem/ulepszenie parku maszynowego; 
Koszty zmiany systemu produkcji, 
Koszty zakupu odpowienich środków (wapnowanie); 
Koszty badań wstępnych</t>
  </si>
  <si>
    <t>Rolnicy; 
ODR; 
ARMiR; 
Prywatni przedsiębiorcy</t>
  </si>
  <si>
    <t>Azotany; fosforany; zakwity sinicowych/intensywnego rozwoju fitoplanktonu w kąpieliskach; ograniczenie ryzyka suszy</t>
  </si>
  <si>
    <t>Wskaźniki fizycznochemiczne i biologiczne zgodnie z metodyką PMŚ</t>
  </si>
  <si>
    <t>Usługi doradcze w zakresie rolnictwa realizowane przez ODR/ARMiR</t>
  </si>
  <si>
    <t>Liczba przeszkolonych gospodarstw rolnych</t>
  </si>
  <si>
    <t>szt.</t>
  </si>
  <si>
    <t>Ograniczenie zanieczyszczeń rozproszonych z rolnictwa</t>
  </si>
  <si>
    <t>LWP_02</t>
  </si>
  <si>
    <t>Ograniczenie zanieczyszczenia pestycydami z rolnictwa</t>
  </si>
  <si>
    <t>LWP_02.01</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</si>
  <si>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</si>
  <si>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</si>
  <si>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</si>
  <si>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</si>
  <si>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</si>
  <si>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</si>
  <si>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warunków rozwoju organizmow w jeziorze, szczególnie fitoplanktonu, zooplanktonu, ryb  i fauny makrobezkręgowców bentosowych, wzrost bioróżnorodności.</t>
  </si>
  <si>
    <t>Ograniczenie produkcji roślinnej lub zwiększenie kosztów na zakup mniej toksycznych pestycydów</t>
  </si>
  <si>
    <t>Rolnicy; 
Użytkownicy rybaccy jezior</t>
  </si>
  <si>
    <t>Wskaźniki biologiczne: PMPL, LMI</t>
  </si>
  <si>
    <t>Wskaźniki biologiczne zgodnie z metodyką PMŚ</t>
  </si>
  <si>
    <t>Działania kontrolne IOŚ</t>
  </si>
  <si>
    <t>Liczba gospodarstw rolnych</t>
  </si>
  <si>
    <t>Gospodarka ściekowa</t>
  </si>
  <si>
    <t>LWP_06</t>
  </si>
  <si>
    <t>Gospodarka ściekowa w obszarach niezurbanizowanych</t>
  </si>
  <si>
    <t>LWP_06.03</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</si>
  <si>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</si>
  <si>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</si>
  <si>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</si>
  <si>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</si>
  <si>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gmina w danej JCWP (art. 3 i art. 16 ust. 1 u.z.z.w; art. 89 ust. 1 pr.w. - w zakresie zadań własnych gminy oraz obowiązków związanych z powierzeniem wykonywania tych zadań przedsiębiorstwu)</t>
  </si>
  <si>
    <t>Ochrona jakości zasobów wód podziemnych i powierzchniowych i ekosystemów od wód zależnych, poprawa jakości środowiska</t>
  </si>
  <si>
    <t>Koszty bezpośrednie przeprowadzonych analiz</t>
  </si>
  <si>
    <t>Gminy i przedsiębiorstwa wod-kan</t>
  </si>
  <si>
    <t>Ocena jednorazowa - zrealizowano/niezrealizowano</t>
  </si>
  <si>
    <t>Ocena końcowa</t>
  </si>
  <si>
    <t>Działania własne JST</t>
  </si>
  <si>
    <t>Liczba analiz (liczba gmin)</t>
  </si>
  <si>
    <t>LWP_07</t>
  </si>
  <si>
    <t>LWP_07.01</t>
  </si>
  <si>
    <t>Uporządkowanie i poprawa infrastruktury związanej z gospodarką ściekową na obszarze gminy poza aglomeracjami</t>
  </si>
  <si>
    <t xml:space="preserve">Realizacja działań wynikających z opracowania powstałego w ramach działańia LWP_06.03,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</si>
  <si>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odpływ miejski (fizykochemia); rozproszone - rozwój obszarów zurbanizowanych, turystyka, transport, odpływ z miasta oraz źródło punktowe przemysłowe, komunalne i odcieki ze składowisk (chemia).</t>
  </si>
  <si>
    <t>art. 324 ust. 2 pkt 12 pr.w.</t>
  </si>
  <si>
    <t>Rozbudowa infrastruktury kanalizacyjnej; 
Budowa i utrzymanie systemów oczyszczania ścieków</t>
  </si>
  <si>
    <t>Przedsiębiorstwa wod-kan; 
Firmy z sektora wod-kan; 
Gospodarstwa domowe</t>
  </si>
  <si>
    <t>Stężenia azotu i fosforu w wodzie</t>
  </si>
  <si>
    <t>Wskaźniki fizycznochemiczne zgodnie z metodyką PMŚ</t>
  </si>
  <si>
    <t>Zależne od wyników LWP_06.03 - Długość wybudowanej/zmodernizowanej sieci kanalizacyjnej</t>
  </si>
  <si>
    <t>1. Środki własne 
2. Środki UE: Europejski Fundusz  Rozwoju Regionalnego (EFRR)
3. Środki UE: Fundusz Spójności (FS)</t>
  </si>
  <si>
    <t>Weryfikacja programu ochrony środowiska</t>
  </si>
  <si>
    <t>LWP_08</t>
  </si>
  <si>
    <t>Weryfikacja i aktualizacja programu ochrony środowiska</t>
  </si>
  <si>
    <t>LWP_08.01</t>
  </si>
  <si>
    <t>Weryfikacja programu ochrony środowiska pod kątem poprawy efektywności ograniczania dopływu zanieczyszczeń do jcwp</t>
  </si>
  <si>
    <t>Weryfikacja programu ochrony środowiska w celu ograniczenia emisji zanieczyszczeń do wody i powietrza, substancji będących czynnikami stwierdzonej presji chemicznej w wodzie oraz redukcji dopływu substancji priorytetowych ze zlewni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</si>
  <si>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</si>
  <si>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art. 324 ust. 4 pkt 1 pr.w.</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</si>
  <si>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</si>
  <si>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t>
  </si>
  <si>
    <t>Możliwość wdrożenia zadań ochronnych i rekultywacyjnych jeziora, poprawy warunków siedliskowych organizmów, zmniejszenia obciążenia jeziora zanieczyszczeniami, w tym związkami biogennymi</t>
  </si>
  <si>
    <t>Koszty wykonania weryfikacji programu ochrony środowiska</t>
  </si>
  <si>
    <t>Gminy, powiaty</t>
  </si>
  <si>
    <t>Rozliczenie wykonania działania</t>
  </si>
  <si>
    <t>Liczba zweryfikowanych Programów (suma gmin i powiatów)</t>
  </si>
  <si>
    <t>Redukcja emisji i zrzutów substancji priorytetowych</t>
  </si>
  <si>
    <t>LWP_09</t>
  </si>
  <si>
    <t>Działania kontrolne związane z przeglądem pozwoleń</t>
  </si>
  <si>
    <t>LWP_09.01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</si>
  <si>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</si>
  <si>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</si>
  <si>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IOŚ-PIB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</si>
  <si>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IOŚ-PIB)</t>
  </si>
  <si>
    <t>Zapewnienie właściwej ochrony jeziora i jego zlewni</t>
  </si>
  <si>
    <t>Koszty związane z działaniami kontrolnymi</t>
  </si>
  <si>
    <t>WIOŚ/GIOŚ; 
PGWWP</t>
  </si>
  <si>
    <t>Przeprowadzone kontrole</t>
  </si>
  <si>
    <t>Działania kontrolne IOŚ-PIB / PGWWP</t>
  </si>
  <si>
    <t>Liczba przprowadzonych kontroli</t>
  </si>
  <si>
    <t>LWP_10</t>
  </si>
  <si>
    <t>Gospodarka ściekowa w aglomeracjach</t>
  </si>
  <si>
    <t>LWP_10.01</t>
  </si>
  <si>
    <t>Realizacja Krajowego Programu Oczyszczania Ścieków Komunalnych</t>
  </si>
  <si>
    <t>Realizacja działań wyszczególnionych w VI aktualizacji Krajowego Programu Oczyszczania Ścieków Komunlanych</t>
  </si>
  <si>
    <t>Implementacja działań z KPOŚK</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</si>
  <si>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</si>
  <si>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KPOŚK</t>
  </si>
  <si>
    <t>Ocena jednorazowa - realizacja inwestycji</t>
  </si>
  <si>
    <t>Indywidualne programy poprawy stanu jcwp</t>
  </si>
  <si>
    <t>LWC_01</t>
  </si>
  <si>
    <t>Programy rekultywacji jezior</t>
  </si>
  <si>
    <t>LWC_01.01</t>
  </si>
  <si>
    <t>Opracowanie nowego  indywidualnego programu rekultywacji jezior</t>
  </si>
  <si>
    <t>Opracowanie indywidualnego programu rekultywacji jcwp, dla których potrzeba rekultywacji została wskazana w dokumentach odrębnych lub wynika z aktualnego stanu ekologicznego  jcwp.</t>
  </si>
  <si>
    <t>jcwp o złym stanie ekologicznym, gdy stan elementów biologicznych uzależniony jest od tofii, a rekultywacja wskazana została w innych dokumentach jako konieczne do realizacji w celu poprawy stanu (do 2024 r.). Działanie niezbędne do realizacji przed przystąpieniem do działania LWC_01.02.</t>
  </si>
  <si>
    <t xml:space="preserve"> Właściciel wody publicznej obowiązany do utrzymania wód na podstawie art. 226 ust.1 w zw. z art.227 ust.3 Pr. wod.; w zakresie planowania: KZGW (art. 240 ust.2 pkt 14 pr.w.), RZGW (art. 240 ust.3 pkt 16 pr.w.); w zakresie realizacji - zarząd zlewni (art 240 ust.4 pkt 8 pr.w.), Jednostki samorządu terytorialnego lub inne jednostki</t>
  </si>
  <si>
    <t>Perspektywa poprawy jakości wody i stanu ekologicznego jeziora;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</si>
  <si>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Dodatkowe koszty albo inne obciążenia (administracyjne) administracji samorządowej i właściciela jeziora</t>
  </si>
  <si>
    <t>Administracja samorządowa;
PGWWP</t>
  </si>
  <si>
    <t>Implemantacja działań rekultywacyjnych dla jcwp wskazanych w WKZWJ oraz dokumentach przekazanych przez KZGW</t>
  </si>
  <si>
    <t>Ekspertyza naukowa - prof.Gołdyn</t>
  </si>
  <si>
    <t>Liczba opracowanych Programów dla jcwp</t>
  </si>
  <si>
    <t>LWC_01.02</t>
  </si>
  <si>
    <t>Wdrożenie nowego indywidualnego programu rekultywacji jezior</t>
  </si>
  <si>
    <t>Wdrożenie indywidualnego programu rekultywacji jcwp, dla których opracowano Program rekultywacji</t>
  </si>
  <si>
    <t>jcwp o złym stanie ekologicznym, gdy stan elementów biologicznych uzależniony jest od tofii, a rekultywacja wskazana została w innych dokumentach jako konieczne do realizacji w celu poprawy stanu (do 2027 r.).</t>
  </si>
  <si>
    <t xml:space="preserve">RO </t>
  </si>
  <si>
    <t xml:space="preserve">Poprawa jakości wody i stanu ekologicznego jeziora;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 </t>
  </si>
  <si>
    <t>Dodatkowe koszty albo inne obciążenia (administracyjne) właścicieli terenów nadjeziornych oraz przedsiębiorców korzystających z wód</t>
  </si>
  <si>
    <t>Administracja samorządowa; 
PGWWP;
Użytkownicy terenów nadjeziornych i przedsiębiorcy korzystający z wód</t>
  </si>
  <si>
    <t>Poprawa stanu ekologicznego jeziora, szczególnie w zakresie wskaźników biologicznych. Monitoring realizacji działań uzupełniających zgodnie z wytycznymi w opracowanych programach rekultywacji</t>
  </si>
  <si>
    <t>Zgodnie z wytycznymi w opracowanych programach rekultywacji</t>
  </si>
  <si>
    <t>po 2027</t>
  </si>
  <si>
    <t>Powierzchnia jcwp objetej działaniami w opracowanych programie</t>
  </si>
  <si>
    <t>1. Środki własne 
2. Środki UE: Europejski Fundusz  Rozwoju Regionalnego (EFRR) 
3. Środki UE: Fundusz Spójności (FS) 
4. LIFE</t>
  </si>
  <si>
    <t>LWC_01.03</t>
  </si>
  <si>
    <t>Kontynuacja realizowanych programów rekultywacji jezior</t>
  </si>
  <si>
    <t>Kontynuacja  działań rekultywacyjnych już prowadzonych, w tym prolongacja z aPGW</t>
  </si>
  <si>
    <t>Dla jcwp dla których w aPGW przewidziano rekultywację oraz kontynuację działań realizowanych na innych jeziorach.</t>
  </si>
  <si>
    <t>Jednostki samorządu terytorialnego lub inne wskazane w aPWŚK</t>
  </si>
  <si>
    <t>Kontynuacja działań rekultywacyjnych już prowadzonych, w tym prolongacja z aPGW</t>
  </si>
  <si>
    <t>Zakres działań przedstwiony w Programie rekultywacji</t>
  </si>
  <si>
    <t>LWC_01.04</t>
  </si>
  <si>
    <t>Wdrożenie  opracowanych programów rekultywacji jezior</t>
  </si>
  <si>
    <t>Wdrożenie działań rekultywacyjnych z opracowanych wcześniej Programów, w tym z aPGW.</t>
  </si>
  <si>
    <t>Dla jcwp dla których w aPGW przewidziano opracowanie programu lub opracowano program.</t>
  </si>
  <si>
    <t>Poprawa stanu ekologicznego jeziora, szczególnie w zakresie wskaźników biologicznych. Monitoring realizacji działań uzupełniających zgodnie z wytycznymi opracowanych programach rekultywacji</t>
  </si>
  <si>
    <t xml:space="preserve">Implementacja opracowanych programów, w tym w ramach aPGW </t>
  </si>
  <si>
    <t>LWC_02</t>
  </si>
  <si>
    <t>Program renaturyzacji</t>
  </si>
  <si>
    <t>LWC_02.01</t>
  </si>
  <si>
    <t>Opracowanie indywidualnego programu rentauryzacji jcwp</t>
  </si>
  <si>
    <t>Opracowanie indywidualnego programu rentauryzacji dla obszarów priorytetowych wskazanych w KPRWP.</t>
  </si>
  <si>
    <t>Dla jcwp uznanych w KPRWP za obszary priorytetowe. Działanie niezbędne do realizacji przed przystąpieniem do działania LWC_02.02.</t>
  </si>
  <si>
    <t>Właściciel wody publicznej obowiązany do utrzymania wód na podstawie art. 226 ust.1 w zw. z art. 227 ust. 3 pr. wod.; w zakresie planowania: KZGW (art. 240 ust. 2 pkt 14 pr.w.), RZGW (art. 240 ust. 3 pkt 16 pr.w.)</t>
  </si>
  <si>
    <t>PGW WP - zgodnie z organizacją sprawozdawczości dokonywanej na podstawie art. 328 ust.2 pr.w.</t>
  </si>
  <si>
    <t>Perspektywa poprawy walorów krajobrazowych; zwiększenia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</si>
  <si>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KPRWP: DC - program indywidualny</t>
  </si>
  <si>
    <t>LWC_02.02</t>
  </si>
  <si>
    <t>Wdrożenie indywidualnego programu renaturyzacji jcwp</t>
  </si>
  <si>
    <t>Wdrożenie indywidualnego programu rentauryzacji dla obszarów priorytetowych wskazanych w KPRWP.</t>
  </si>
  <si>
    <t>Dla jcwp uznanych w KPRWP za obszary priorytetowe, dla których opracowano indywidualny plan renaturyzacji w ramach działania LWC_02.01.</t>
  </si>
  <si>
    <t>Właściciel wody publicznej obowiązany do utrzymania wód na podstawie art. 226 ust.1 w zw. z art.227 ust. 3 pr. wod.; w zakresie realizacji - zarząd zlewni (art 240 ust. 4 pkt 8 pr.w.).</t>
  </si>
  <si>
    <t>Poprawa walorów krajobrazowych; 
Zwiększenie bioróżnorodności flory i fauny; 
Wzrost atrakcyjności rekreacyjnej dla mieszkańców i turystów; Przywrócenie walorów estetycznych obszaru objętego działaniem; 
Podniesienie świadomości lokalnych społeczności w zakresie wagi problemów związanych z gospodarowaniem zasobami wodnymi</t>
  </si>
  <si>
    <t>Administracja samorządowa;
PGWWP; 
Użytkownicy terenów nadjeziornych i przedsiębiorcy korzystający z wód</t>
  </si>
  <si>
    <t>Poprawa elementów hydromorfologicznych oraz stanu ekologicznego jeziora, szczególnie wskaźników biologicznych. Monitoring realizacji działań uzupełniających zgodnie z wytycznymi w opracowanych programach renaturyzacji</t>
  </si>
  <si>
    <t>Wielkośc obszaru poddanego renaturyzacji, zgodnie z zakresem wskaxanym w Programie</t>
  </si>
  <si>
    <t>Poprawa warunków dla obszarów chronionych</t>
  </si>
  <si>
    <t>LWC_08</t>
  </si>
  <si>
    <t>Realizacja działań wynikających z planów ochrony i planów zadań ochronnych dla obszarów chronionych</t>
  </si>
  <si>
    <t>LWC_08.01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</si>
  <si>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</si>
  <si>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</si>
  <si>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art. 324 ust. 2 pkt 1 lit b pr.w.</t>
  </si>
  <si>
    <t>Sprawujący zarząd i sprawujący nadzór nad obszarami chronionymi, w tym PGWWP: RZGW- art. 240 ust. 3 pkt 15 i 17 pr.w, zarządy zlewni - art. 240 ust. 4 pkt 12) i PGL LP - nadleśniczy.</t>
  </si>
  <si>
    <t>Sprawujący nadzór nad obszarami, zarządzający terenem obszaru</t>
  </si>
  <si>
    <t>brak możliwości określenia na poziomie katalogu</t>
  </si>
  <si>
    <t>Poprawa funkcjonowania obszarów chronionych, szczególnie siedlisk przyrodniczych oraz gatunków flory i fauny</t>
  </si>
  <si>
    <t>Koszty podejmowanych działań związanych z czynną ochroną przyrody</t>
  </si>
  <si>
    <t xml:space="preserve">RDOŚ/ GDOŚ, PGL LP; PGWWP, pełniący nadzór nad obszarami chronionymi, rolnicy, sektor prywatny, GIOŚ, właściciele i dzierżawcy gruntów, lokalne władze samorządowe, użytkownicy rybaccy </t>
  </si>
  <si>
    <t>Realizacja działania wynikającego z PO/PZO</t>
  </si>
  <si>
    <t>PO/PZO</t>
  </si>
  <si>
    <t>1-3</t>
  </si>
  <si>
    <t>2027</t>
  </si>
  <si>
    <t>0-1</t>
  </si>
  <si>
    <t>T/N</t>
  </si>
  <si>
    <t>Zgodnie z założeniami poszczególnych PO/PZO</t>
  </si>
  <si>
    <t>1-4</t>
  </si>
  <si>
    <t>1-9,5</t>
  </si>
  <si>
    <t>1-5</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</si>
  <si>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</si>
  <si>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 xml:space="preserve">LWC_09 </t>
  </si>
  <si>
    <t>Działania naprawcze dla obszarów chronionych</t>
  </si>
  <si>
    <t>LWC_09.01</t>
  </si>
  <si>
    <t>Relizacja działań naprawczych dla obszarów chronionych w zakresie dopływu zanieczyszczeń</t>
  </si>
  <si>
    <t>Rozpoznanie zasadności, a w przypadku jej  stwierdzenia wprowadzenie do ustanawianych PO/PZO działań ograniczających wpływ presji zrzutów lub/oraz presji na elementy fizykochemiczne zgodnie ze wskazaniami do działań naprawczych dla obszarów przyrodniczych poprzez likwidację zrzutów lub poprawę skuteczności oczyszczania, spowalnianie dopływu zanieczyszczeń do wód powierzchniowych poprzez m.in. retencję w rowach, lasach, na gruntach ornych, budowę zbiorników retencyjnych na wody opadowe, odtwarzanie mokradeł, tworzenie polderów oraz poprzez tworzenie stref buforowych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</si>
  <si>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występowania presji zrzutów i/lub presji na elementy fizykochemiczne, a także sformułowano wskazania do działań naprawczych.</t>
  </si>
  <si>
    <t>Sprawujący zarząd i sprawujący nadzór nad obszarami chronionymi, w tym PGWWP: RZGW- art. 240 ust. 3 pkt 15 i 17 pr.w, zarządy zlewni - art. 240 ust. 4 pkt 12) i PGL LP - nadleśniczy</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</si>
  <si>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PL)</t>
  </si>
  <si>
    <t>Poprawa funkcjonowania obszarów chronionych, szczególnie siedlisk oraz gatunków flory i fauny (Dyrektywa siedliskowa i ptasia)</t>
  </si>
  <si>
    <t>RDOŚ/ GDOŚ, PGL LP; PGWWP</t>
  </si>
  <si>
    <t>Wprowadzenie działań do PO/PZO</t>
  </si>
  <si>
    <t>Wielkość obszaru do ekspertyzy</t>
  </si>
  <si>
    <t>m3</t>
  </si>
  <si>
    <t>LWC_09</t>
  </si>
  <si>
    <t>LWC_09.02</t>
  </si>
  <si>
    <t>Realizacja działań naprawczych dla obszarów chronionych zakresie utrzymania naturalnego charakteru jeziora</t>
  </si>
  <si>
    <t>Rozpoznanie zasadności, a w przypadku jej  stwierdzenia wprowadzenie do ustanawianych PO/PZO działań naprawczych w zakresie wskazań obejmujących poprawę warunków siedliskowych, odtwarzanie siedlisk w strefie litoralnej oraz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</si>
  <si>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w zakresie hydromorfologii oraz sformułowano wskazania do działań naprawczych.</t>
  </si>
  <si>
    <t>RDOŚ/ GDOŚ, PGWWP</t>
  </si>
  <si>
    <t>LWC_09.03</t>
  </si>
  <si>
    <t>Relizacja działań naprawczych dla obszarów chronionych w zakresie utrzymania wysokiego poziomu wód gruntowych</t>
  </si>
  <si>
    <t>Rozpoznanie zasadności, a w przypadku jej  stwierdzenia wprowadzenie do ustanawianych PO/PZO działań naprawczych ograniczających wpływ presji melioracji oraz umiarkowanej, silnej lub bardzo silnej presji poborów bądź zrzutów zgodnie ze wskazaniami do działań naprawczych dla obszarów przyrodniczych poprzez poprawę naturalnej retencji wód, w tym retencji w rowach, lasach, na gruntach ornych, budowy zbiorników retencyjnych na wody opadowe, odtwarzania mokradeł, tworzenia polderów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</si>
  <si>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stwierdzono ryzyko występowania presji melioracji oraz umiarkowanej, silnej bądź bardzo silnej presji zrzutów bądź poborów oraz sformułowano wskazania do działań naprawczych.</t>
  </si>
  <si>
    <t>LWC_11</t>
  </si>
  <si>
    <t>Działania kontrolne</t>
  </si>
  <si>
    <t>LWC_11.01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</si>
  <si>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</si>
  <si>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</si>
  <si>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jcwp z dominującym użytkowaniem rolniczym, gdzie odnotowano przekroczenia wskaźników biogennych, dla których w opracowaniu Analiza presji wskazano rolnictwo jako źródło presji.</t>
  </si>
  <si>
    <t>art. 335 ust. 5 w związku z art. 108 ust. 1 ustawy Prawo wodne</t>
  </si>
  <si>
    <t>Inspekcja Ochrony Środowiska jako organ wykonujący kontrolę wykonywania przepisów w tym zakresie (art. 335 ust. 5 pr.w)</t>
  </si>
  <si>
    <t>IOŚ-PIB jako organ wykonujący kontrolę wykonywania przepisów w tym zakresie (art. 108 ust.2 pr.w.)</t>
  </si>
  <si>
    <t>Zmniejszenie obciążenia jeziora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</si>
  <si>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Stężenia azotu i fosforu w wodzie, obecność zakwitów wody (stężenie chlorofilu-a, PMPL)</t>
  </si>
  <si>
    <t>Działania kontrolne GIOŚ</t>
  </si>
  <si>
    <t>Liczba przeprowadzonych kontroli</t>
  </si>
  <si>
    <t>Monitoring</t>
  </si>
  <si>
    <t>LWC_12</t>
  </si>
  <si>
    <t>Działania monitoringowe</t>
  </si>
  <si>
    <t>LWC_12.01</t>
  </si>
  <si>
    <t>Kontrola procesów rekultywacji</t>
  </si>
  <si>
    <t xml:space="preserve">Kontrola i monitoring przebiegu oraz skuteczności działań rekultywacyjnych realizowanych w ramach działań LWC_01.(01-04) </t>
  </si>
  <si>
    <t>jcwp objęte działaniami LWC_01.(01-04)  z wyłączeniem jezior, dla których przewidziano wyłącznie działanie LWC_01.01.</t>
  </si>
  <si>
    <t>Ocena skuteczności założonych działań. Racjonalizacja kosztów prowadzonych działań. Rozwój bazy danych i zakresu wiedzy o funkcjonowaniu ekosystemów jeziornych</t>
  </si>
  <si>
    <t>Bezpośrednie koszty prowadzenia monitoringu</t>
  </si>
  <si>
    <t>Wszystkie sfery społeczne i gospodarcze</t>
  </si>
  <si>
    <t>Nie dotyczy - działanie ciągłe (w okresie wykonywania działań uzupełniających)</t>
  </si>
  <si>
    <t>Ocena bieżąca</t>
  </si>
  <si>
    <t xml:space="preserve">Stosunek liczby działań zrealizowanych do zaplanowanych </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</si>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</sst>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charset val="238"/>
      <scheme val="minor"/>
    </font>
    <font>
      <sz val="10"/>
      <name val="Calibri"/>
      <family val="2"/>
      <charset val="238"/>
      <scheme val="minor"/>
    </font>
    <font>
      <b/>
      <sz val="10"/>
      <name val="Calibri"/>
      <family val="2"/>
      <charset val="238"/>
      <scheme val="minor"/>
    </font>
    <font>
      <b/>
      <sz val="10"/>
      <color theme="0"/>
      <name val="Calibri"/>
      <family val="2"/>
      <charset val="238"/>
      <scheme val="minor"/>
    </font>
    <font>
      <b/>
      <sz val="10"/>
      <color theme="1"/>
      <name val="Calibri"/>
      <family val="2"/>
      <charset val="238"/>
      <scheme val="minor"/>
    </font>
    <font>
      <sz val="12"/>
      <color theme="1"/>
      <name val="Calibri"/>
      <family val="2"/>
      <charset val="238"/>
      <scheme val="minor"/>
    </font>
    <font>
      <i/>
      <sz val="10"/>
      <name val="Calibri"/>
      <family val="2"/>
      <charset val="238"/>
      <scheme val="minor"/>
    </font>
    <font>
      <b/>
      <sz val="12"/>
      <color theme="1"/>
      <name val="Calibri"/>
      <family val="2"/>
      <charset val="238"/>
      <scheme val="minor"/>
    </font>
    <font>
      <sz val="8"/>
      <name val="Calibri"/>
      <family val="2"/>
      <charset val="238"/>
      <scheme val="minor"/>
    </font>
    <font>
      <i/>
      <sz val="8"/>
      <name val="Calibri"/>
      <family val="2"/>
      <charset val="238"/>
      <scheme val="minor"/>
    </font>
    <font>
      <sz val="9"/>
      <name val="Calibri"/>
      <family val="2"/>
      <charset val="238"/>
      <scheme val="minor"/>
    </font>
    <font>
      <sz val="9"/>
      <color theme="0"/>
      <name val="Calibri"/>
      <family val="2"/>
      <charset val="238"/>
      <scheme val="minor"/>
    </font>
    <font>
      <b/>
      <i/>
      <sz val="8"/>
      <name val="Calibri"/>
      <family val="2"/>
      <charset val="238"/>
      <scheme val="minor"/>
    </font>
    <font>
      <sz val="8"/>
      <color theme="1"/>
      <name val="Calibri"/>
      <family val="2"/>
      <charset val="238"/>
      <scheme val="minor"/>
    </font>
    <font>
      <sz val="10"/>
      <name val="Calibri"/>
      <family val="2"/>
      <charset val="238"/>
    </font>
    <font>
      <sz val="10"/>
      <color theme="1"/>
      <name val="Calibri"/>
      <family val="2"/>
      <charset val="238"/>
      <scheme val="minor"/>
    </font>
    <font>
      <sz val="10"/>
      <color rgb="FFFF0000"/>
      <name val="Calibri"/>
      <family val="2"/>
      <charset val="238"/>
      <scheme val="minor"/>
    </font>
    <font>
      <sz val="12"/>
      <color rgb="FFFF0000"/>
      <name val="Calibri"/>
      <family val="2"/>
      <charset val="238"/>
      <scheme val="minor"/>
    </font>
    <font>
      <b/>
      <sz val="9"/>
      <name val="Calibri"/>
      <family val="2"/>
      <charset val="238"/>
      <scheme val="minor"/>
    </font>
    <font>
      <sz val="11"/>
      <name val="Calibri"/>
      <family val="2"/>
      <charset val="238"/>
      <scheme val="minor"/>
    </font>
    <font>
      <sz val="9"/>
      <name val="Calibri"/>
      <family val="2"/>
      <scheme val="minor"/>
    </font>
  </fonts>
  <fills count="2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59999389629810485"/>
        <bgColor indexed="64"/>
      </patternFill>
    </fill>
    <fill>
      <patternFill patternType="solid">
        <fgColor rgb="FF7030A0"/>
        <bgColor indexed="64"/>
      </patternFill>
    </fill>
    <fill>
      <patternFill patternType="solid">
        <fgColor rgb="FFC78BE9"/>
        <bgColor indexed="64"/>
      </patternFill>
    </fill>
    <fill>
      <patternFill patternType="solid">
        <fgColor theme="9"/>
        <bgColor indexed="64"/>
      </patternFill>
    </fill>
    <fill>
      <patternFill patternType="solid">
        <fgColor theme="6" tint="0.79998168889431442"/>
        <bgColor indexed="64"/>
      </patternFill>
    </fill>
    <fill>
      <patternFill patternType="solid">
        <fgColor rgb="FF934BC9"/>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7E1F8"/>
        <bgColor indexed="64"/>
      </patternFill>
    </fill>
    <fill>
      <patternFill patternType="solid">
        <fgColor rgb="FFFF6699"/>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2FAD4"/>
        <bgColor indexed="64"/>
      </patternFill>
    </fill>
    <fill>
      <patternFill patternType="solid">
        <fgColor rgb="FFD5F9F9"/>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FFFFF"/>
        <bgColor rgb="FF000000"/>
      </patternFill>
    </fill>
    <fill>
      <patternFill patternType="solid">
        <fgColor theme="8" tint="0.79998168889431442"/>
        <bgColor rgb="FF000000"/>
      </patternFill>
    </fill>
    <fill>
      <patternFill patternType="solid">
        <fgColor rgb="FFFFD96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17">
    <xf numFmtId="0" fontId="0" fillId="0" borderId="0" xfId="0"/>
    <xf numFmtId="0" fontId="5" fillId="0" borderId="0" xfId="0" applyFont="1" applyAlignment="1" applyProtection="1">
      <alignment horizontal="center" vertical="center"/>
      <protection locked="0"/>
    </xf>
    <xf numFmtId="0" fontId="2" fillId="14" borderId="1" xfId="0" applyFont="1" applyFill="1" applyBorder="1" applyAlignment="1" applyProtection="1">
      <alignment horizontal="center" vertical="center" wrapText="1"/>
      <protection locked="0"/>
    </xf>
    <xf numFmtId="0" fontId="2" fillId="15" borderId="1"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2" fillId="3" borderId="1" xfId="0" applyFont="1" applyFill="1" applyBorder="1" applyAlignment="1" applyProtection="1">
      <alignment horizontal="center" vertical="top" wrapText="1"/>
      <protection locked="0"/>
    </xf>
    <xf numFmtId="0" fontId="2" fillId="4" borderId="1"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3" fillId="9" borderId="1" xfId="0" applyFont="1" applyFill="1" applyBorder="1" applyAlignment="1" applyProtection="1">
      <alignment horizontal="center" vertical="center" wrapText="1"/>
      <protection locked="0"/>
    </xf>
    <xf numFmtId="0" fontId="2" fillId="15"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12" fillId="19" borderId="1" xfId="0" applyFont="1" applyFill="1" applyBorder="1" applyAlignment="1" applyProtection="1">
      <alignment horizontal="center" vertical="center" wrapText="1"/>
      <protection locked="0"/>
    </xf>
    <xf numFmtId="0" fontId="15" fillId="0" borderId="1" xfId="0" applyFont="1" applyBorder="1" applyAlignment="1" applyProtection="1">
      <alignment horizontal="center" vertical="center"/>
      <protection locked="0"/>
    </xf>
    <xf numFmtId="0" fontId="15" fillId="0" borderId="2"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13" fillId="0" borderId="0" xfId="0" applyFont="1" applyFill="1" applyAlignment="1" applyProtection="1">
      <alignment horizontal="center" vertical="center"/>
      <protection locked="0"/>
    </xf>
    <xf numFmtId="0" fontId="1" fillId="3" borderId="1" xfId="0" applyFont="1" applyFill="1" applyBorder="1" applyAlignment="1" applyProtection="1">
      <alignment horizontal="center" vertical="top" wrapText="1"/>
      <protection locked="0"/>
    </xf>
    <xf numFmtId="0" fontId="9" fillId="19" borderId="1" xfId="0" applyFont="1" applyFill="1" applyBorder="1" applyAlignment="1" applyProtection="1">
      <alignment vertical="center" wrapText="1"/>
      <protection locked="0"/>
    </xf>
    <xf numFmtId="0" fontId="15" fillId="2" borderId="0" xfId="0" applyFont="1" applyFill="1" applyBorder="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15" fillId="2" borderId="0" xfId="0" applyFont="1" applyFill="1" applyAlignment="1" applyProtection="1">
      <alignment horizontal="center" vertical="center" wrapText="1"/>
      <protection locked="0"/>
    </xf>
    <xf numFmtId="0" fontId="16" fillId="2" borderId="0" xfId="0" applyFont="1" applyFill="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0" fontId="18" fillId="23" borderId="0" xfId="0" applyFont="1" applyFill="1" applyAlignment="1">
      <alignment vertical="top"/>
    </xf>
    <xf numFmtId="0" fontId="2" fillId="2" borderId="0" xfId="0" applyFont="1" applyFill="1" applyAlignment="1" applyProtection="1">
      <alignment horizontal="center" vertical="center"/>
      <protection locked="0"/>
    </xf>
    <xf numFmtId="0" fontId="1" fillId="2" borderId="0" xfId="0" applyFont="1" applyFill="1" applyAlignment="1" applyProtection="1">
      <alignment horizontal="center" vertical="center"/>
      <protection locked="0"/>
    </xf>
    <xf numFmtId="0" fontId="1" fillId="2" borderId="0" xfId="0" applyFont="1" applyFill="1" applyAlignment="1" applyProtection="1">
      <alignment horizontal="center" vertical="center" wrapText="1"/>
      <protection locked="0"/>
    </xf>
    <xf numFmtId="0" fontId="10" fillId="23" borderId="0" xfId="0" applyFont="1" applyFill="1" applyAlignment="1">
      <alignment vertical="top"/>
    </xf>
    <xf numFmtId="0" fontId="2" fillId="5" borderId="2" xfId="0" applyFont="1" applyFill="1" applyBorder="1" applyAlignment="1" applyProtection="1">
      <alignment horizontal="center" vertical="center"/>
      <protection locked="0"/>
    </xf>
    <xf numFmtId="0" fontId="2" fillId="12" borderId="1" xfId="0" applyFont="1" applyFill="1" applyBorder="1" applyAlignment="1" applyProtection="1">
      <alignment horizontal="center" vertical="center" wrapText="1"/>
      <protection locked="0"/>
    </xf>
    <xf numFmtId="0" fontId="2" fillId="18" borderId="1" xfId="0" applyFont="1" applyFill="1" applyBorder="1" applyAlignment="1" applyProtection="1">
      <alignment horizontal="center" vertical="center" wrapText="1"/>
      <protection locked="0"/>
    </xf>
    <xf numFmtId="0" fontId="9" fillId="19" borderId="10" xfId="0" applyFont="1" applyFill="1" applyBorder="1" applyAlignment="1" applyProtection="1">
      <alignment vertical="center" wrapText="1"/>
      <protection locked="0"/>
    </xf>
    <xf numFmtId="0" fontId="1" fillId="20" borderId="10" xfId="0" applyFont="1" applyFill="1" applyBorder="1" applyAlignment="1" applyProtection="1">
      <alignment horizontal="center" vertical="center" wrapText="1"/>
      <protection locked="0"/>
    </xf>
    <xf numFmtId="0" fontId="14" fillId="6" borderId="2"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center" vertical="center" wrapText="1"/>
      <protection locked="0"/>
    </xf>
    <xf numFmtId="0" fontId="2" fillId="6" borderId="2" xfId="0" applyFont="1" applyFill="1" applyBorder="1" applyAlignment="1" applyProtection="1">
      <alignment horizontal="center" vertical="center" wrapText="1"/>
      <protection locked="0"/>
    </xf>
    <xf numFmtId="0" fontId="1" fillId="22" borderId="10" xfId="0" applyFont="1" applyFill="1" applyBorder="1" applyAlignment="1" applyProtection="1">
      <alignment horizontal="center" vertical="center" wrapText="1"/>
      <protection locked="0"/>
    </xf>
    <xf numFmtId="0" fontId="5" fillId="22" borderId="0" xfId="0" applyFont="1" applyFill="1" applyAlignment="1" applyProtection="1">
      <alignment horizontal="center" vertical="center"/>
      <protection locked="0"/>
    </xf>
    <xf numFmtId="164" fontId="1" fillId="22" borderId="1" xfId="0" applyNumberFormat="1" applyFont="1" applyFill="1" applyBorder="1" applyAlignment="1" applyProtection="1">
      <alignment horizontal="center" vertical="center" wrapText="1"/>
      <protection locked="0"/>
    </xf>
    <xf numFmtId="0" fontId="14" fillId="24" borderId="1" xfId="0" applyFont="1" applyFill="1" applyBorder="1" applyAlignment="1">
      <alignment horizontal="center" vertical="center" wrapText="1"/>
    </xf>
    <xf numFmtId="49" fontId="1" fillId="22" borderId="1" xfId="0" applyNumberFormat="1" applyFont="1" applyFill="1" applyBorder="1" applyAlignment="1" applyProtection="1">
      <alignment horizontal="center" vertical="center" wrapText="1"/>
      <protection locked="0"/>
    </xf>
    <xf numFmtId="0" fontId="17" fillId="22" borderId="0" xfId="0" applyFont="1" applyFill="1" applyAlignment="1" applyProtection="1">
      <alignment horizontal="center" vertical="center"/>
      <protection locked="0"/>
    </xf>
    <xf numFmtId="0" fontId="1" fillId="6" borderId="10" xfId="0" applyFont="1" applyFill="1" applyBorder="1" applyAlignment="1" applyProtection="1">
      <alignment horizontal="center" vertical="center" wrapText="1"/>
      <protection locked="0"/>
    </xf>
    <xf numFmtId="0" fontId="5" fillId="6" borderId="0" xfId="0" applyFont="1" applyFill="1" applyAlignment="1" applyProtection="1">
      <alignment horizontal="center" vertical="center"/>
      <protection locked="0"/>
    </xf>
    <xf numFmtId="164" fontId="1" fillId="6" borderId="1" xfId="0" applyNumberFormat="1" applyFont="1" applyFill="1" applyBorder="1" applyAlignment="1" applyProtection="1">
      <alignment horizontal="center" vertical="center" wrapText="1"/>
      <protection locked="0"/>
    </xf>
    <xf numFmtId="164" fontId="1" fillId="21" borderId="1" xfId="0" applyNumberFormat="1" applyFont="1" applyFill="1" applyBorder="1" applyAlignment="1" applyProtection="1">
      <alignment horizontal="center" vertical="center" wrapText="1"/>
      <protection locked="0"/>
    </xf>
    <xf numFmtId="0" fontId="1" fillId="21" borderId="10" xfId="0" applyFont="1" applyFill="1" applyBorder="1" applyAlignment="1" applyProtection="1">
      <alignment horizontal="center" vertical="center" wrapText="1"/>
      <protection locked="0"/>
    </xf>
    <xf numFmtId="0" fontId="5" fillId="21" borderId="0" xfId="0" applyFont="1" applyFill="1" applyAlignment="1" applyProtection="1">
      <alignment horizontal="center" vertical="center"/>
      <protection locked="0"/>
    </xf>
    <xf numFmtId="164" fontId="1" fillId="20" borderId="1" xfId="0" applyNumberFormat="1" applyFont="1" applyFill="1" applyBorder="1" applyAlignment="1" applyProtection="1">
      <alignment horizontal="center" vertical="center" wrapText="1"/>
      <protection locked="0"/>
    </xf>
    <xf numFmtId="0" fontId="5" fillId="20" borderId="0" xfId="0" applyFont="1" applyFill="1" applyAlignment="1" applyProtection="1">
      <alignment horizontal="center" vertical="center"/>
      <protection locked="0"/>
    </xf>
    <xf numFmtId="0" fontId="1" fillId="6" borderId="1" xfId="0" applyFont="1" applyFill="1" applyBorder="1" applyAlignment="1" applyProtection="1">
      <alignment horizontal="left" vertical="top" wrapText="1"/>
      <protection locked="0"/>
    </xf>
    <xf numFmtId="0" fontId="1" fillId="6" borderId="6" xfId="0" applyFont="1" applyFill="1" applyBorder="1" applyAlignment="1" applyProtection="1">
      <alignment horizontal="center" vertical="center" wrapText="1"/>
      <protection locked="0"/>
    </xf>
    <xf numFmtId="0" fontId="1" fillId="25" borderId="1" xfId="0" applyFont="1" applyFill="1" applyBorder="1" applyAlignment="1" applyProtection="1">
      <alignment horizontal="center" vertical="center" wrapText="1"/>
      <protection locked="0"/>
    </xf>
    <xf numFmtId="0" fontId="1" fillId="6" borderId="0" xfId="0" applyFont="1" applyFill="1" applyAlignment="1" applyProtection="1">
      <alignment horizontal="center" wrapText="1"/>
      <protection locked="0"/>
    </xf>
    <xf numFmtId="10" fontId="1" fillId="20" borderId="1" xfId="0" applyNumberFormat="1" applyFont="1" applyFill="1" applyBorder="1" applyAlignment="1" applyProtection="1">
      <alignment horizontal="center" vertical="center" wrapText="1"/>
      <protection locked="0"/>
    </xf>
    <xf numFmtId="2" fontId="1" fillId="20" borderId="1" xfId="0" applyNumberFormat="1" applyFont="1" applyFill="1" applyBorder="1" applyAlignment="1" applyProtection="1">
      <alignment horizontal="center" vertical="center" wrapText="1"/>
      <protection locked="0"/>
    </xf>
    <xf numFmtId="10" fontId="1" fillId="21" borderId="1" xfId="0" applyNumberFormat="1" applyFont="1" applyFill="1" applyBorder="1" applyAlignment="1" applyProtection="1">
      <alignment horizontal="center" vertical="center" wrapText="1"/>
      <protection locked="0"/>
    </xf>
    <xf numFmtId="2" fontId="1" fillId="21" borderId="1" xfId="0" applyNumberFormat="1" applyFont="1" applyFill="1" applyBorder="1" applyAlignment="1" applyProtection="1">
      <alignment horizontal="center" vertical="center" wrapText="1"/>
      <protection locked="0"/>
    </xf>
    <xf numFmtId="10" fontId="1" fillId="6" borderId="1" xfId="0" applyNumberFormat="1" applyFont="1" applyFill="1" applyBorder="1" applyAlignment="1" applyProtection="1">
      <alignment horizontal="center" vertical="center" wrapText="1"/>
      <protection locked="0"/>
    </xf>
    <xf numFmtId="2" fontId="1" fillId="6" borderId="1" xfId="0" applyNumberFormat="1" applyFont="1" applyFill="1" applyBorder="1" applyAlignment="1" applyProtection="1">
      <alignment horizontal="center" vertical="center" wrapText="1"/>
      <protection locked="0"/>
    </xf>
    <xf numFmtId="10" fontId="1" fillId="22" borderId="1" xfId="0" applyNumberFormat="1" applyFont="1" applyFill="1" applyBorder="1" applyAlignment="1" applyProtection="1">
      <alignment horizontal="center" vertical="center" wrapText="1"/>
      <protection locked="0"/>
    </xf>
    <xf numFmtId="2" fontId="1" fillId="22" borderId="1" xfId="0" applyNumberFormat="1" applyFont="1" applyFill="1" applyBorder="1" applyAlignment="1" applyProtection="1">
      <alignment horizontal="center" vertical="center" wrapText="1"/>
      <protection locked="0"/>
    </xf>
    <xf numFmtId="16" fontId="1" fillId="22" borderId="1" xfId="0" applyNumberFormat="1" applyFont="1" applyFill="1" applyBorder="1" applyAlignment="1" applyProtection="1">
      <alignment horizontal="center" vertical="center" wrapText="1"/>
      <protection locked="0"/>
    </xf>
    <xf numFmtId="0" fontId="1" fillId="20" borderId="1" xfId="0" applyFont="1" applyFill="1" applyBorder="1" applyAlignment="1" applyProtection="1">
      <alignment horizontal="center" vertical="center" wrapText="1"/>
      <protection locked="0"/>
    </xf>
    <xf numFmtId="0" fontId="2" fillId="20" borderId="1" xfId="0" applyFont="1" applyFill="1" applyBorder="1" applyAlignment="1" applyProtection="1">
      <alignment horizontal="center" vertical="center" wrapText="1"/>
      <protection locked="0"/>
    </xf>
    <xf numFmtId="0" fontId="1" fillId="21" borderId="1" xfId="0" applyFont="1" applyFill="1" applyBorder="1" applyAlignment="1" applyProtection="1">
      <alignment horizontal="center" vertical="center" wrapText="1"/>
      <protection locked="0"/>
    </xf>
    <xf numFmtId="0" fontId="2" fillId="21" borderId="1" xfId="0" applyFont="1" applyFill="1" applyBorder="1" applyAlignment="1" applyProtection="1">
      <alignment horizontal="center" vertical="center" wrapText="1"/>
      <protection locked="0"/>
    </xf>
    <xf numFmtId="0" fontId="1" fillId="22" borderId="1" xfId="0" applyFont="1" applyFill="1" applyBorder="1" applyAlignment="1" applyProtection="1">
      <alignment horizontal="center" vertical="center" wrapText="1"/>
      <protection locked="0"/>
    </xf>
    <xf numFmtId="0" fontId="2" fillId="22" borderId="1" xfId="0" applyFont="1" applyFill="1" applyBorder="1" applyAlignment="1" applyProtection="1">
      <alignment horizontal="center" vertical="center" wrapText="1"/>
      <protection locked="0"/>
    </xf>
    <xf numFmtId="0" fontId="1" fillId="20" borderId="1" xfId="0" applyFont="1" applyFill="1" applyBorder="1" applyAlignment="1" applyProtection="1">
      <alignment vertical="center" wrapText="1"/>
      <protection locked="0"/>
    </xf>
    <xf numFmtId="0" fontId="2" fillId="20" borderId="1" xfId="0" applyFont="1" applyFill="1" applyBorder="1" applyAlignment="1" applyProtection="1">
      <alignment vertical="center" wrapText="1"/>
      <protection locked="0"/>
    </xf>
    <xf numFmtId="0" fontId="1" fillId="21" borderId="1" xfId="0" applyFont="1" applyFill="1" applyBorder="1" applyAlignment="1" applyProtection="1">
      <alignment vertical="center" wrapText="1"/>
      <protection locked="0"/>
    </xf>
    <xf numFmtId="0" fontId="2" fillId="21" borderId="1" xfId="0" applyFont="1" applyFill="1" applyBorder="1" applyAlignment="1" applyProtection="1">
      <alignment vertical="center" wrapText="1"/>
      <protection locked="0"/>
    </xf>
    <xf numFmtId="0" fontId="1" fillId="22" borderId="1" xfId="0" applyFont="1" applyFill="1" applyBorder="1" applyAlignment="1" applyProtection="1">
      <alignment vertical="center" wrapText="1"/>
      <protection locked="0"/>
    </xf>
    <xf numFmtId="0" fontId="2" fillId="22" borderId="1" xfId="0" applyFont="1" applyFill="1" applyBorder="1" applyAlignment="1" applyProtection="1">
      <alignment vertical="center" wrapText="1"/>
      <protection locked="0"/>
    </xf>
    <xf numFmtId="0" fontId="2" fillId="3" borderId="1" xfId="0" applyFont="1" applyFill="1" applyBorder="1" applyAlignment="1" applyProtection="1">
      <alignment horizontal="center" vertical="center"/>
      <protection locked="0"/>
    </xf>
    <xf numFmtId="0" fontId="2" fillId="6" borderId="1"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2" fillId="10" borderId="1" xfId="0" applyFont="1" applyFill="1" applyBorder="1" applyAlignment="1" applyProtection="1">
      <alignment horizontal="center" vertical="center" wrapText="1"/>
      <protection locked="0"/>
    </xf>
    <xf numFmtId="0" fontId="2" fillId="11" borderId="1"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2" fillId="16" borderId="1" xfId="0" applyFont="1" applyFill="1" applyBorder="1" applyAlignment="1" applyProtection="1">
      <alignment horizontal="center" vertical="center" wrapText="1"/>
      <protection locked="0"/>
    </xf>
    <xf numFmtId="0" fontId="3" fillId="9" borderId="1" xfId="0" applyFont="1" applyFill="1" applyBorder="1" applyAlignment="1" applyProtection="1">
      <alignment horizontal="center" vertical="center"/>
      <protection locked="0"/>
    </xf>
    <xf numFmtId="0" fontId="2" fillId="12" borderId="6" xfId="0" applyFont="1" applyFill="1" applyBorder="1" applyAlignment="1" applyProtection="1">
      <alignment horizontal="center" vertical="center" wrapText="1"/>
      <protection locked="0"/>
    </xf>
    <xf numFmtId="0" fontId="2" fillId="12" borderId="2" xfId="0" applyFont="1" applyFill="1" applyBorder="1" applyAlignment="1" applyProtection="1">
      <alignment horizontal="center" vertical="center" wrapText="1"/>
      <protection locked="0"/>
    </xf>
    <xf numFmtId="0" fontId="2" fillId="13" borderId="1"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protection locked="0"/>
    </xf>
    <xf numFmtId="0" fontId="2" fillId="14" borderId="1" xfId="0" applyFont="1" applyFill="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 fillId="6" borderId="1"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2" fillId="17" borderId="1"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8" xfId="0" applyFont="1" applyFill="1" applyBorder="1" applyAlignment="1" applyProtection="1">
      <alignment horizontal="left" vertical="center" wrapText="1"/>
      <protection locked="0"/>
    </xf>
    <xf numFmtId="0" fontId="2" fillId="0" borderId="10"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7" borderId="1"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wrapText="1"/>
      <protection locked="0"/>
    </xf>
    <xf numFmtId="0" fontId="2" fillId="10" borderId="1" xfId="0" applyFont="1" applyFill="1" applyBorder="1" applyAlignment="1" applyProtection="1">
      <alignment horizontal="center" vertical="center" wrapText="1"/>
      <protection locked="0"/>
    </xf>
    <xf numFmtId="0" fontId="2" fillId="11" borderId="1"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protection locked="0"/>
    </xf>
  </cellXfs>
  <cellStyles count="1">
    <cellStyle name="Normalny" xfId="0" builtinId="0"/>
  </cellStyles>
  <dxfs count="0"/>
  <tableStyles count="0" defaultTableStyle="TableStyleMedium2" defaultPivotStyle="PivotStyleLight16"/>
  <colors>
    <mruColors>
      <color rgb="FFFFD966"/>
      <color rgb="FFC78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399364</xdr:colOff>
      <xdr:row>0</xdr:row>
      <xdr:rowOff>168088</xdr:rowOff>
    </xdr:from>
    <xdr:to>
      <xdr:col>9</xdr:col>
      <xdr:colOff>565887</xdr:colOff>
      <xdr:row>2</xdr:row>
      <xdr:rowOff>277427</xdr:rowOff>
    </xdr:to>
    <xdr:grpSp>
      <xdr:nvGrpSpPr>
        <xdr:cNvPr id="2" name="Grupa 8">
          <a:extLst>
            <a:ext uri="{FF2B5EF4-FFF2-40B4-BE49-F238E27FC236}">
              <a16:creationId xmlns:a16="http://schemas.microsoft.com/office/drawing/2014/main" id="{04482B6B-BBB5-4139-BA66-9E76E587FE8C}"/>
            </a:ext>
          </a:extLst>
        </xdr:cNvPr>
        <xdr:cNvGrpSpPr>
          <a:grpSpLocks noChangeAspect="1"/>
        </xdr:cNvGrpSpPr>
      </xdr:nvGrpSpPr>
      <xdr:grpSpPr bwMode="auto">
        <a:xfrm>
          <a:off x="399364" y="168088"/>
          <a:ext cx="11388705" cy="663521"/>
          <a:chOff x="99392" y="0"/>
          <a:chExt cx="10186980" cy="675703"/>
        </a:xfrm>
      </xdr:grpSpPr>
      <xdr:grpSp>
        <xdr:nvGrpSpPr>
          <xdr:cNvPr id="3" name="Grupa 5">
            <a:extLst>
              <a:ext uri="{FF2B5EF4-FFF2-40B4-BE49-F238E27FC236}">
                <a16:creationId xmlns:a16="http://schemas.microsoft.com/office/drawing/2014/main" id="{721D3DF7-C704-42DD-8170-90ACEA87437C}"/>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090A337C-02F6-4642-8136-04CD46A02D0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FB763556-6CDD-4E77-8725-5D5051DCEC4F}"/>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04F2FFE5-A5B9-4026-84A2-43B99EBBB0EF}"/>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661DEEF4-BE0E-45F3-8D01-B28D9637027A}"/>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97E78-DBB6-4BD3-8E11-3E0F34429EA6}">
  <dimension ref="A1:EA32"/>
  <sheetViews>
    <sheetView showGridLines="0" tabSelected="1" view="pageBreakPreview" zoomScale="55" zoomScaleNormal="110" zoomScaleSheetLayoutView="55" workbookViewId="0">
      <pane xSplit="3" ySplit="7" topLeftCell="D8" activePane="bottomRight" state="frozen"/>
      <selection pane="topRight" activeCell="D1" sqref="D1"/>
      <selection pane="bottomLeft" activeCell="A8" sqref="A8"/>
      <selection pane="bottomRight" activeCell="H45" sqref="H45"/>
    </sheetView>
  </sheetViews>
  <sheetFormatPr defaultColWidth="19.33203125" defaultRowHeight="15.6" x14ac:dyDescent="0.3"/>
  <cols>
    <col min="1" max="1" width="8.44140625" style="13" customWidth="1"/>
    <col min="2" max="2" width="19.33203125" style="15"/>
    <col min="3" max="3" width="19.33203125" style="16"/>
    <col min="4" max="4" width="19.33203125" style="15"/>
    <col min="5" max="5" width="19.33203125" style="16"/>
    <col min="6" max="6" width="19.33203125" style="17"/>
    <col min="7" max="10" width="19.33203125" style="15"/>
    <col min="11" max="11" width="34.109375" style="15" customWidth="1"/>
    <col min="12" max="69" width="19.33203125" style="15"/>
    <col min="70" max="70" width="19.33203125" style="18"/>
    <col min="71" max="74" width="19.33203125" style="15"/>
    <col min="75" max="75" width="19.33203125" style="18"/>
    <col min="76" max="131" width="19.33203125" style="15"/>
    <col min="132" max="16384" width="19.33203125" style="1"/>
  </cols>
  <sheetData>
    <row r="1" spans="1:131" ht="29.25" customHeight="1" x14ac:dyDescent="0.3">
      <c r="A1" s="22"/>
      <c r="B1" s="23"/>
      <c r="C1" s="24"/>
      <c r="D1" s="23"/>
      <c r="E1" s="24"/>
      <c r="F1" s="25"/>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6"/>
      <c r="BS1" s="23"/>
      <c r="BT1" s="23"/>
      <c r="BU1" s="23"/>
      <c r="BV1" s="23"/>
      <c r="BW1" s="26"/>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row>
    <row r="2" spans="1:131" x14ac:dyDescent="0.3">
      <c r="A2" s="27"/>
      <c r="B2" s="28" t="s">
        <v>0</v>
      </c>
      <c r="C2" s="29"/>
      <c r="D2" s="30"/>
      <c r="E2" s="29"/>
      <c r="F2" s="31"/>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row>
    <row r="3" spans="1:131" ht="26.4" customHeight="1" x14ac:dyDescent="0.3">
      <c r="A3" s="27"/>
      <c r="B3" s="32" t="s">
        <v>1</v>
      </c>
      <c r="C3" s="29"/>
      <c r="D3" s="30"/>
      <c r="E3" s="29"/>
      <c r="F3" s="31"/>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row>
    <row r="4" spans="1:131" x14ac:dyDescent="0.3">
      <c r="A4" s="106" t="s">
        <v>2</v>
      </c>
      <c r="B4" s="107"/>
      <c r="C4" s="107"/>
      <c r="D4" s="107"/>
      <c r="E4" s="107"/>
      <c r="F4" s="107"/>
      <c r="G4" s="107"/>
      <c r="H4" s="107"/>
      <c r="I4" s="107"/>
      <c r="J4" s="107"/>
      <c r="K4" s="107"/>
      <c r="L4" s="107"/>
      <c r="M4" s="94" t="s">
        <v>3</v>
      </c>
      <c r="N4" s="94"/>
      <c r="O4" s="94"/>
      <c r="P4" s="94"/>
      <c r="Q4" s="94"/>
      <c r="R4" s="94"/>
      <c r="S4" s="94"/>
      <c r="T4" s="94"/>
      <c r="U4" s="94"/>
      <c r="V4" s="94"/>
      <c r="W4" s="94"/>
      <c r="X4" s="94"/>
      <c r="Y4" s="94"/>
      <c r="Z4" s="94"/>
      <c r="AA4" s="94"/>
      <c r="AB4" s="94"/>
      <c r="AC4" s="94"/>
      <c r="AD4" s="94"/>
      <c r="AE4" s="94"/>
      <c r="AF4" s="87" t="s">
        <v>4</v>
      </c>
      <c r="AG4" s="87"/>
      <c r="AH4" s="87"/>
      <c r="AI4" s="87"/>
      <c r="AJ4" s="87"/>
      <c r="AK4" s="87"/>
      <c r="AL4" s="87"/>
      <c r="AM4" s="87"/>
      <c r="AN4" s="87"/>
      <c r="AO4" s="87"/>
      <c r="AP4" s="87"/>
      <c r="AQ4" s="87"/>
      <c r="AR4" s="104" t="s">
        <v>5</v>
      </c>
      <c r="AS4" s="104"/>
      <c r="AT4" s="104"/>
      <c r="AU4" s="104"/>
      <c r="AV4" s="104"/>
      <c r="AW4" s="104"/>
      <c r="AX4" s="104"/>
      <c r="AY4" s="104"/>
      <c r="AZ4" s="104"/>
      <c r="BA4" s="104"/>
      <c r="BB4" s="104"/>
      <c r="BC4" s="104"/>
      <c r="BD4" s="104"/>
      <c r="BE4" s="104"/>
      <c r="BF4" s="104"/>
      <c r="BG4" s="104"/>
      <c r="BH4" s="104"/>
      <c r="BI4" s="104"/>
      <c r="BJ4" s="104"/>
      <c r="BK4" s="104"/>
      <c r="BL4" s="33"/>
      <c r="BM4" s="33"/>
      <c r="BN4" s="103" t="s">
        <v>6</v>
      </c>
      <c r="BO4" s="103"/>
      <c r="BP4" s="103"/>
      <c r="BQ4" s="103"/>
      <c r="BR4" s="103"/>
      <c r="BS4" s="103"/>
      <c r="BT4" s="103"/>
      <c r="BU4" s="103"/>
      <c r="BV4" s="103"/>
      <c r="BW4" s="103"/>
      <c r="BX4" s="103"/>
      <c r="BY4" s="103"/>
      <c r="BZ4" s="103"/>
      <c r="CA4" s="103"/>
      <c r="CB4" s="103"/>
      <c r="CC4" s="103"/>
      <c r="CD4" s="103"/>
      <c r="CE4" s="103"/>
      <c r="CF4" s="103"/>
      <c r="CG4" s="103"/>
      <c r="CH4" s="103"/>
      <c r="CI4" s="103"/>
      <c r="CJ4" s="103"/>
      <c r="CK4" s="103"/>
      <c r="CL4" s="103"/>
      <c r="CM4" s="103"/>
      <c r="CN4" s="103"/>
      <c r="CO4" s="82"/>
      <c r="CP4" s="104" t="s">
        <v>7</v>
      </c>
      <c r="CQ4" s="104"/>
      <c r="CR4" s="104"/>
      <c r="CS4" s="104"/>
      <c r="CT4" s="104"/>
      <c r="CU4" s="104"/>
      <c r="CV4" s="104"/>
      <c r="CW4" s="104"/>
      <c r="CX4" s="113" t="s">
        <v>8</v>
      </c>
      <c r="CY4" s="113"/>
      <c r="CZ4" s="113"/>
      <c r="DA4" s="111" t="s">
        <v>9</v>
      </c>
      <c r="DB4" s="111"/>
      <c r="DC4" s="113" t="s">
        <v>10</v>
      </c>
      <c r="DD4" s="113"/>
      <c r="DE4" s="96" t="s">
        <v>11</v>
      </c>
      <c r="DF4" s="97"/>
      <c r="DG4" s="97"/>
      <c r="DH4" s="97"/>
      <c r="DI4" s="97"/>
      <c r="DJ4" s="97"/>
      <c r="DK4" s="97"/>
      <c r="DL4" s="98"/>
      <c r="DM4" s="102" t="s">
        <v>12</v>
      </c>
      <c r="DN4" s="102"/>
      <c r="DO4" s="102"/>
      <c r="DP4" s="102"/>
      <c r="DQ4" s="102"/>
      <c r="DR4" s="102"/>
      <c r="DS4" s="102"/>
      <c r="DT4" s="112" t="s">
        <v>13</v>
      </c>
      <c r="DU4" s="112"/>
      <c r="DV4" s="112"/>
      <c r="DW4" s="112"/>
      <c r="DX4" s="112"/>
      <c r="DY4" s="112"/>
      <c r="DZ4" s="112"/>
      <c r="EA4" s="110" t="s">
        <v>14</v>
      </c>
    </row>
    <row r="5" spans="1:131" x14ac:dyDescent="0.3">
      <c r="A5" s="108"/>
      <c r="B5" s="109"/>
      <c r="C5" s="109"/>
      <c r="D5" s="109"/>
      <c r="E5" s="109"/>
      <c r="F5" s="109"/>
      <c r="G5" s="109"/>
      <c r="H5" s="109"/>
      <c r="I5" s="109"/>
      <c r="J5" s="109"/>
      <c r="K5" s="109"/>
      <c r="L5" s="109"/>
      <c r="M5" s="94"/>
      <c r="N5" s="94"/>
      <c r="O5" s="94"/>
      <c r="P5" s="94"/>
      <c r="Q5" s="94"/>
      <c r="R5" s="94"/>
      <c r="S5" s="94"/>
      <c r="T5" s="94"/>
      <c r="U5" s="94"/>
      <c r="V5" s="94"/>
      <c r="W5" s="94"/>
      <c r="X5" s="94"/>
      <c r="Y5" s="94"/>
      <c r="Z5" s="94"/>
      <c r="AA5" s="94"/>
      <c r="AB5" s="94"/>
      <c r="AC5" s="94"/>
      <c r="AD5" s="94"/>
      <c r="AE5" s="94"/>
      <c r="AF5" s="87" t="s">
        <v>15</v>
      </c>
      <c r="AG5" s="87"/>
      <c r="AH5" s="87"/>
      <c r="AI5" s="116" t="s">
        <v>16</v>
      </c>
      <c r="AJ5" s="116"/>
      <c r="AK5" s="116"/>
      <c r="AL5" s="116"/>
      <c r="AM5" s="116"/>
      <c r="AN5" s="87" t="s">
        <v>17</v>
      </c>
      <c r="AO5" s="87"/>
      <c r="AP5" s="87"/>
      <c r="AQ5" s="87"/>
      <c r="AR5" s="88" t="s">
        <v>18</v>
      </c>
      <c r="AS5" s="88"/>
      <c r="AT5" s="88"/>
      <c r="AU5" s="90" t="s">
        <v>19</v>
      </c>
      <c r="AV5" s="90"/>
      <c r="AW5" s="88" t="s">
        <v>20</v>
      </c>
      <c r="AX5" s="88"/>
      <c r="AY5" s="88"/>
      <c r="AZ5" s="90" t="s">
        <v>21</v>
      </c>
      <c r="BA5" s="90"/>
      <c r="BB5" s="90"/>
      <c r="BC5" s="90"/>
      <c r="BD5" s="90"/>
      <c r="BE5" s="114" t="s">
        <v>22</v>
      </c>
      <c r="BF5" s="115" t="s">
        <v>23</v>
      </c>
      <c r="BG5" s="88" t="s">
        <v>24</v>
      </c>
      <c r="BH5" s="88"/>
      <c r="BI5" s="88"/>
      <c r="BJ5" s="88"/>
      <c r="BK5" s="88"/>
      <c r="BL5" s="91" t="s">
        <v>22</v>
      </c>
      <c r="BM5" s="93" t="s">
        <v>25</v>
      </c>
      <c r="BN5" s="94" t="s">
        <v>26</v>
      </c>
      <c r="BO5" s="94"/>
      <c r="BP5" s="94"/>
      <c r="BQ5" s="94"/>
      <c r="BR5" s="94"/>
      <c r="BS5" s="94"/>
      <c r="BT5" s="2" t="s">
        <v>27</v>
      </c>
      <c r="BU5" s="94" t="s">
        <v>28</v>
      </c>
      <c r="BV5" s="94"/>
      <c r="BW5" s="94"/>
      <c r="BX5" s="94"/>
      <c r="BY5" s="94"/>
      <c r="BZ5" s="94"/>
      <c r="CA5" s="94"/>
      <c r="CB5" s="2" t="s">
        <v>29</v>
      </c>
      <c r="CC5" s="94" t="s">
        <v>30</v>
      </c>
      <c r="CD5" s="94"/>
      <c r="CE5" s="95" t="s">
        <v>31</v>
      </c>
      <c r="CF5" s="95"/>
      <c r="CG5" s="95"/>
      <c r="CH5" s="95"/>
      <c r="CI5" s="95"/>
      <c r="CJ5" s="95"/>
      <c r="CK5" s="94" t="s">
        <v>32</v>
      </c>
      <c r="CL5" s="94"/>
      <c r="CM5" s="94"/>
      <c r="CN5" s="94"/>
      <c r="CO5" s="3"/>
      <c r="CP5" s="88" t="s">
        <v>33</v>
      </c>
      <c r="CQ5" s="88"/>
      <c r="CR5" s="88"/>
      <c r="CS5" s="88"/>
      <c r="CT5" s="88"/>
      <c r="CU5" s="88"/>
      <c r="CV5" s="89" t="s">
        <v>22</v>
      </c>
      <c r="CW5" s="105" t="s">
        <v>34</v>
      </c>
      <c r="CX5" s="113"/>
      <c r="CY5" s="113"/>
      <c r="CZ5" s="113"/>
      <c r="DA5" s="111"/>
      <c r="DB5" s="111"/>
      <c r="DC5" s="113"/>
      <c r="DD5" s="113"/>
      <c r="DE5" s="99"/>
      <c r="DF5" s="100"/>
      <c r="DG5" s="100"/>
      <c r="DH5" s="100"/>
      <c r="DI5" s="100"/>
      <c r="DJ5" s="100"/>
      <c r="DK5" s="100"/>
      <c r="DL5" s="101"/>
      <c r="DM5" s="102"/>
      <c r="DN5" s="102"/>
      <c r="DO5" s="102"/>
      <c r="DP5" s="102"/>
      <c r="DQ5" s="102"/>
      <c r="DR5" s="102"/>
      <c r="DS5" s="102"/>
      <c r="DT5" s="112"/>
      <c r="DU5" s="112"/>
      <c r="DV5" s="112"/>
      <c r="DW5" s="112"/>
      <c r="DX5" s="112"/>
      <c r="DY5" s="112"/>
      <c r="DZ5" s="112"/>
      <c r="EA5" s="110"/>
    </row>
    <row r="6" spans="1:131" s="4" customFormat="1" ht="46.5" customHeight="1" x14ac:dyDescent="0.3">
      <c r="A6" s="84" t="s">
        <v>35</v>
      </c>
      <c r="B6" s="84" t="s">
        <v>36</v>
      </c>
      <c r="C6" s="84" t="s">
        <v>37</v>
      </c>
      <c r="D6" s="84" t="s">
        <v>38</v>
      </c>
      <c r="E6" s="84" t="s">
        <v>39</v>
      </c>
      <c r="F6" s="84" t="s">
        <v>40</v>
      </c>
      <c r="G6" s="80" t="s">
        <v>41</v>
      </c>
      <c r="H6" s="80" t="s">
        <v>42</v>
      </c>
      <c r="I6" s="84" t="s">
        <v>43</v>
      </c>
      <c r="J6" s="84" t="s">
        <v>44</v>
      </c>
      <c r="K6" s="84" t="s">
        <v>45</v>
      </c>
      <c r="L6" s="84" t="s">
        <v>46</v>
      </c>
      <c r="M6" s="5" t="s">
        <v>47</v>
      </c>
      <c r="N6" s="5" t="s">
        <v>48</v>
      </c>
      <c r="O6" s="5" t="s">
        <v>49</v>
      </c>
      <c r="P6" s="5" t="s">
        <v>50</v>
      </c>
      <c r="Q6" s="5" t="s">
        <v>51</v>
      </c>
      <c r="R6" s="5" t="s">
        <v>52</v>
      </c>
      <c r="S6" s="5" t="s">
        <v>53</v>
      </c>
      <c r="T6" s="5" t="s">
        <v>54</v>
      </c>
      <c r="U6" s="5" t="s">
        <v>55</v>
      </c>
      <c r="V6" s="5" t="s">
        <v>56</v>
      </c>
      <c r="W6" s="5" t="s">
        <v>57</v>
      </c>
      <c r="X6" s="5" t="s">
        <v>58</v>
      </c>
      <c r="Y6" s="5" t="s">
        <v>59</v>
      </c>
      <c r="Z6" s="5" t="s">
        <v>60</v>
      </c>
      <c r="AA6" s="20" t="s">
        <v>61</v>
      </c>
      <c r="AB6" s="20" t="s">
        <v>62</v>
      </c>
      <c r="AC6" s="5" t="s">
        <v>63</v>
      </c>
      <c r="AD6" s="5" t="s">
        <v>64</v>
      </c>
      <c r="AE6" s="5" t="s">
        <v>65</v>
      </c>
      <c r="AF6" s="6" t="s">
        <v>66</v>
      </c>
      <c r="AG6" s="6" t="s">
        <v>67</v>
      </c>
      <c r="AH6" s="6" t="s">
        <v>68</v>
      </c>
      <c r="AI6" s="7" t="s">
        <v>68</v>
      </c>
      <c r="AJ6" s="7" t="s">
        <v>69</v>
      </c>
      <c r="AK6" s="7" t="s">
        <v>70</v>
      </c>
      <c r="AL6" s="7" t="s">
        <v>66</v>
      </c>
      <c r="AM6" s="7" t="s">
        <v>71</v>
      </c>
      <c r="AN6" s="6" t="s">
        <v>72</v>
      </c>
      <c r="AO6" s="6" t="s">
        <v>73</v>
      </c>
      <c r="AP6" s="6" t="s">
        <v>74</v>
      </c>
      <c r="AQ6" s="6" t="s">
        <v>75</v>
      </c>
      <c r="AR6" s="8" t="s">
        <v>26</v>
      </c>
      <c r="AS6" s="8" t="s">
        <v>28</v>
      </c>
      <c r="AT6" s="8" t="s">
        <v>27</v>
      </c>
      <c r="AU6" s="9" t="s">
        <v>76</v>
      </c>
      <c r="AV6" s="9" t="s">
        <v>77</v>
      </c>
      <c r="AW6" s="8" t="s">
        <v>78</v>
      </c>
      <c r="AX6" s="8" t="s">
        <v>79</v>
      </c>
      <c r="AY6" s="8" t="s">
        <v>80</v>
      </c>
      <c r="AZ6" s="9" t="s">
        <v>81</v>
      </c>
      <c r="BA6" s="9" t="s">
        <v>82</v>
      </c>
      <c r="BB6" s="9" t="s">
        <v>83</v>
      </c>
      <c r="BC6" s="9" t="s">
        <v>84</v>
      </c>
      <c r="BD6" s="9" t="s">
        <v>85</v>
      </c>
      <c r="BE6" s="114"/>
      <c r="BF6" s="115"/>
      <c r="BG6" s="8" t="s">
        <v>86</v>
      </c>
      <c r="BH6" s="8" t="s">
        <v>87</v>
      </c>
      <c r="BI6" s="8" t="s">
        <v>88</v>
      </c>
      <c r="BJ6" s="8" t="s">
        <v>89</v>
      </c>
      <c r="BK6" s="8" t="s">
        <v>90</v>
      </c>
      <c r="BL6" s="92"/>
      <c r="BM6" s="93"/>
      <c r="BN6" s="84" t="s">
        <v>91</v>
      </c>
      <c r="BO6" s="84" t="s">
        <v>92</v>
      </c>
      <c r="BP6" s="84" t="s">
        <v>93</v>
      </c>
      <c r="BQ6" s="84" t="s">
        <v>94</v>
      </c>
      <c r="BR6" s="84" t="s">
        <v>95</v>
      </c>
      <c r="BS6" s="84" t="s">
        <v>96</v>
      </c>
      <c r="BT6" s="2" t="s">
        <v>97</v>
      </c>
      <c r="BU6" s="84" t="s">
        <v>98</v>
      </c>
      <c r="BV6" s="84" t="s">
        <v>99</v>
      </c>
      <c r="BW6" s="84" t="s">
        <v>95</v>
      </c>
      <c r="BX6" s="84" t="s">
        <v>100</v>
      </c>
      <c r="BY6" s="84" t="s">
        <v>101</v>
      </c>
      <c r="BZ6" s="84" t="s">
        <v>102</v>
      </c>
      <c r="CA6" s="84" t="s">
        <v>103</v>
      </c>
      <c r="CB6" s="2" t="s">
        <v>104</v>
      </c>
      <c r="CC6" s="84" t="s">
        <v>76</v>
      </c>
      <c r="CD6" s="84" t="s">
        <v>77</v>
      </c>
      <c r="CE6" s="2" t="s">
        <v>105</v>
      </c>
      <c r="CF6" s="2" t="s">
        <v>106</v>
      </c>
      <c r="CG6" s="2" t="s">
        <v>107</v>
      </c>
      <c r="CH6" s="2" t="s">
        <v>108</v>
      </c>
      <c r="CI6" s="2" t="s">
        <v>109</v>
      </c>
      <c r="CJ6" s="2" t="s">
        <v>110</v>
      </c>
      <c r="CK6" s="84" t="s">
        <v>111</v>
      </c>
      <c r="CL6" s="84" t="s">
        <v>112</v>
      </c>
      <c r="CM6" s="84" t="s">
        <v>113</v>
      </c>
      <c r="CN6" s="84" t="s">
        <v>114</v>
      </c>
      <c r="CO6" s="10" t="s">
        <v>115</v>
      </c>
      <c r="CP6" s="8" t="s">
        <v>116</v>
      </c>
      <c r="CQ6" s="8" t="s">
        <v>117</v>
      </c>
      <c r="CR6" s="8" t="s">
        <v>118</v>
      </c>
      <c r="CS6" s="8" t="s">
        <v>119</v>
      </c>
      <c r="CT6" s="8" t="s">
        <v>120</v>
      </c>
      <c r="CU6" s="8" t="s">
        <v>121</v>
      </c>
      <c r="CV6" s="89"/>
      <c r="CW6" s="105"/>
      <c r="CX6" s="84" t="s">
        <v>122</v>
      </c>
      <c r="CY6" s="84" t="s">
        <v>123</v>
      </c>
      <c r="CZ6" s="84" t="s">
        <v>124</v>
      </c>
      <c r="DA6" s="83" t="s">
        <v>125</v>
      </c>
      <c r="DB6" s="83" t="s">
        <v>126</v>
      </c>
      <c r="DC6" s="84" t="s">
        <v>127</v>
      </c>
      <c r="DD6" s="84" t="s">
        <v>128</v>
      </c>
      <c r="DE6" s="83" t="s">
        <v>129</v>
      </c>
      <c r="DF6" s="83" t="s">
        <v>130</v>
      </c>
      <c r="DG6" s="83" t="s">
        <v>131</v>
      </c>
      <c r="DH6" s="83" t="s">
        <v>132</v>
      </c>
      <c r="DI6" s="83" t="s">
        <v>133</v>
      </c>
      <c r="DJ6" s="83" t="s">
        <v>134</v>
      </c>
      <c r="DK6" s="83" t="s">
        <v>135</v>
      </c>
      <c r="DL6" s="83" t="s">
        <v>136</v>
      </c>
      <c r="DM6" s="81" t="s">
        <v>137</v>
      </c>
      <c r="DN6" s="81" t="s">
        <v>138</v>
      </c>
      <c r="DO6" s="81" t="s">
        <v>139</v>
      </c>
      <c r="DP6" s="81" t="s">
        <v>140</v>
      </c>
      <c r="DQ6" s="81" t="s">
        <v>141</v>
      </c>
      <c r="DR6" s="81" t="s">
        <v>142</v>
      </c>
      <c r="DS6" s="81" t="s">
        <v>143</v>
      </c>
      <c r="DT6" s="85" t="s">
        <v>144</v>
      </c>
      <c r="DU6" s="85" t="s">
        <v>145</v>
      </c>
      <c r="DV6" s="85" t="s">
        <v>146</v>
      </c>
      <c r="DW6" s="86" t="s">
        <v>147</v>
      </c>
      <c r="DX6" s="10" t="s">
        <v>148</v>
      </c>
      <c r="DY6" s="34" t="s">
        <v>149</v>
      </c>
      <c r="DZ6" s="35" t="s">
        <v>150</v>
      </c>
      <c r="EA6" s="110"/>
    </row>
    <row r="7" spans="1:131" s="19" customFormat="1" ht="62.25" customHeight="1" x14ac:dyDescent="0.3">
      <c r="A7" s="11" t="s">
        <v>35</v>
      </c>
      <c r="B7" s="11" t="s">
        <v>36</v>
      </c>
      <c r="C7" s="12" t="s">
        <v>151</v>
      </c>
      <c r="D7" s="11" t="s">
        <v>38</v>
      </c>
      <c r="E7" s="12" t="s">
        <v>152</v>
      </c>
      <c r="F7" s="11" t="s">
        <v>40</v>
      </c>
      <c r="G7" s="11" t="s">
        <v>41</v>
      </c>
      <c r="H7" s="11" t="s">
        <v>153</v>
      </c>
      <c r="I7" s="11" t="s">
        <v>154</v>
      </c>
      <c r="J7" s="11" t="s">
        <v>155</v>
      </c>
      <c r="K7" s="11" t="s">
        <v>156</v>
      </c>
      <c r="L7" s="11" t="s">
        <v>157</v>
      </c>
      <c r="M7" s="11" t="s">
        <v>158</v>
      </c>
      <c r="N7" s="11" t="s">
        <v>158</v>
      </c>
      <c r="O7" s="11" t="s">
        <v>158</v>
      </c>
      <c r="P7" s="11" t="s">
        <v>158</v>
      </c>
      <c r="Q7" s="11" t="s">
        <v>158</v>
      </c>
      <c r="R7" s="11" t="s">
        <v>158</v>
      </c>
      <c r="S7" s="11" t="s">
        <v>158</v>
      </c>
      <c r="T7" s="11" t="s">
        <v>158</v>
      </c>
      <c r="U7" s="11" t="s">
        <v>158</v>
      </c>
      <c r="V7" s="11" t="s">
        <v>158</v>
      </c>
      <c r="W7" s="11" t="s">
        <v>158</v>
      </c>
      <c r="X7" s="11" t="s">
        <v>158</v>
      </c>
      <c r="Y7" s="11" t="s">
        <v>158</v>
      </c>
      <c r="Z7" s="11" t="s">
        <v>158</v>
      </c>
      <c r="AA7" s="11" t="s">
        <v>158</v>
      </c>
      <c r="AB7" s="11" t="s">
        <v>158</v>
      </c>
      <c r="AC7" s="11" t="s">
        <v>158</v>
      </c>
      <c r="AD7" s="11" t="s">
        <v>158</v>
      </c>
      <c r="AE7" s="11" t="s">
        <v>158</v>
      </c>
      <c r="AF7" s="21" t="s">
        <v>159</v>
      </c>
      <c r="AG7" s="21" t="s">
        <v>160</v>
      </c>
      <c r="AH7" s="21" t="s">
        <v>161</v>
      </c>
      <c r="AI7" s="21" t="s">
        <v>162</v>
      </c>
      <c r="AJ7" s="21" t="s">
        <v>163</v>
      </c>
      <c r="AK7" s="21" t="s">
        <v>164</v>
      </c>
      <c r="AL7" s="21" t="s">
        <v>165</v>
      </c>
      <c r="AM7" s="21" t="s">
        <v>166</v>
      </c>
      <c r="AN7" s="21" t="s">
        <v>167</v>
      </c>
      <c r="AO7" s="21" t="s">
        <v>168</v>
      </c>
      <c r="AP7" s="21" t="s">
        <v>169</v>
      </c>
      <c r="AQ7" s="21" t="s">
        <v>170</v>
      </c>
      <c r="AR7" s="21" t="s">
        <v>171</v>
      </c>
      <c r="AS7" s="21" t="s">
        <v>172</v>
      </c>
      <c r="AT7" s="21" t="s">
        <v>172</v>
      </c>
      <c r="AU7" s="21" t="s">
        <v>172</v>
      </c>
      <c r="AV7" s="21" t="s">
        <v>172</v>
      </c>
      <c r="AW7" s="21" t="s">
        <v>172</v>
      </c>
      <c r="AX7" s="21" t="s">
        <v>172</v>
      </c>
      <c r="AY7" s="21" t="s">
        <v>172</v>
      </c>
      <c r="AZ7" s="21" t="s">
        <v>172</v>
      </c>
      <c r="BA7" s="21" t="s">
        <v>172</v>
      </c>
      <c r="BB7" s="21" t="s">
        <v>172</v>
      </c>
      <c r="BC7" s="21" t="s">
        <v>172</v>
      </c>
      <c r="BD7" s="21" t="s">
        <v>172</v>
      </c>
      <c r="BE7" s="21" t="s">
        <v>173</v>
      </c>
      <c r="BF7" s="21" t="s">
        <v>174</v>
      </c>
      <c r="BG7" s="21" t="s">
        <v>172</v>
      </c>
      <c r="BH7" s="21" t="s">
        <v>172</v>
      </c>
      <c r="BI7" s="21" t="s">
        <v>172</v>
      </c>
      <c r="BJ7" s="21" t="s">
        <v>172</v>
      </c>
      <c r="BK7" s="21" t="s">
        <v>172</v>
      </c>
      <c r="BL7" s="21" t="s">
        <v>175</v>
      </c>
      <c r="BM7" s="21" t="s">
        <v>176</v>
      </c>
      <c r="BN7" s="21" t="s">
        <v>172</v>
      </c>
      <c r="BO7" s="21" t="s">
        <v>172</v>
      </c>
      <c r="BP7" s="21" t="s">
        <v>172</v>
      </c>
      <c r="BQ7" s="21" t="s">
        <v>172</v>
      </c>
      <c r="BR7" s="21" t="s">
        <v>172</v>
      </c>
      <c r="BS7" s="21" t="s">
        <v>172</v>
      </c>
      <c r="BT7" s="21" t="s">
        <v>172</v>
      </c>
      <c r="BU7" s="21" t="s">
        <v>172</v>
      </c>
      <c r="BV7" s="21" t="s">
        <v>172</v>
      </c>
      <c r="BW7" s="21" t="s">
        <v>172</v>
      </c>
      <c r="BX7" s="21" t="s">
        <v>172</v>
      </c>
      <c r="BY7" s="21" t="s">
        <v>172</v>
      </c>
      <c r="BZ7" s="21" t="s">
        <v>172</v>
      </c>
      <c r="CA7" s="21" t="s">
        <v>172</v>
      </c>
      <c r="CB7" s="21" t="s">
        <v>172</v>
      </c>
      <c r="CC7" s="21" t="s">
        <v>172</v>
      </c>
      <c r="CD7" s="21" t="s">
        <v>172</v>
      </c>
      <c r="CE7" s="21" t="s">
        <v>172</v>
      </c>
      <c r="CF7" s="21" t="s">
        <v>172</v>
      </c>
      <c r="CG7" s="21" t="s">
        <v>172</v>
      </c>
      <c r="CH7" s="21" t="s">
        <v>172</v>
      </c>
      <c r="CI7" s="21" t="s">
        <v>172</v>
      </c>
      <c r="CJ7" s="21" t="s">
        <v>172</v>
      </c>
      <c r="CK7" s="21" t="s">
        <v>172</v>
      </c>
      <c r="CL7" s="21" t="s">
        <v>172</v>
      </c>
      <c r="CM7" s="21" t="s">
        <v>172</v>
      </c>
      <c r="CN7" s="21" t="s">
        <v>172</v>
      </c>
      <c r="CO7" s="21" t="s">
        <v>177</v>
      </c>
      <c r="CP7" s="21" t="s">
        <v>178</v>
      </c>
      <c r="CQ7" s="21" t="s">
        <v>178</v>
      </c>
      <c r="CR7" s="21" t="s">
        <v>178</v>
      </c>
      <c r="CS7" s="21" t="s">
        <v>178</v>
      </c>
      <c r="CT7" s="21" t="s">
        <v>178</v>
      </c>
      <c r="CU7" s="21" t="s">
        <v>178</v>
      </c>
      <c r="CV7" s="21" t="s">
        <v>179</v>
      </c>
      <c r="CW7" s="21" t="s">
        <v>180</v>
      </c>
      <c r="CX7" s="11" t="s">
        <v>122</v>
      </c>
      <c r="CY7" s="11" t="s">
        <v>123</v>
      </c>
      <c r="CZ7" s="11" t="s">
        <v>124</v>
      </c>
      <c r="DA7" s="11" t="s">
        <v>181</v>
      </c>
      <c r="DB7" s="11" t="s">
        <v>126</v>
      </c>
      <c r="DC7" s="11" t="s">
        <v>127</v>
      </c>
      <c r="DD7" s="11" t="s">
        <v>128</v>
      </c>
      <c r="DE7" s="21" t="s">
        <v>182</v>
      </c>
      <c r="DF7" s="21" t="s">
        <v>183</v>
      </c>
      <c r="DG7" s="21" t="s">
        <v>184</v>
      </c>
      <c r="DH7" s="21" t="s">
        <v>185</v>
      </c>
      <c r="DI7" s="21" t="s">
        <v>186</v>
      </c>
      <c r="DJ7" s="21" t="s">
        <v>187</v>
      </c>
      <c r="DK7" s="21" t="s">
        <v>188</v>
      </c>
      <c r="DL7" s="21" t="s">
        <v>189</v>
      </c>
      <c r="DM7" s="21" t="s">
        <v>190</v>
      </c>
      <c r="DN7" s="21" t="s">
        <v>138</v>
      </c>
      <c r="DO7" s="21" t="s">
        <v>191</v>
      </c>
      <c r="DP7" s="21" t="s">
        <v>192</v>
      </c>
      <c r="DQ7" s="21" t="s">
        <v>193</v>
      </c>
      <c r="DR7" s="21" t="s">
        <v>142</v>
      </c>
      <c r="DS7" s="21" t="s">
        <v>143</v>
      </c>
      <c r="DT7" s="21" t="s">
        <v>194</v>
      </c>
      <c r="DU7" s="21" t="s">
        <v>195</v>
      </c>
      <c r="DV7" s="21" t="s">
        <v>196</v>
      </c>
      <c r="DW7" s="21" t="s">
        <v>197</v>
      </c>
      <c r="DX7" s="21" t="s">
        <v>198</v>
      </c>
      <c r="DY7" s="21" t="s">
        <v>199</v>
      </c>
      <c r="DZ7" s="21" t="s">
        <v>200</v>
      </c>
      <c r="EA7" s="36" t="s">
        <v>201</v>
      </c>
    </row>
    <row r="8" spans="1:131" s="54" customFormat="1" ht="155.25" customHeight="1" x14ac:dyDescent="0.3">
      <c r="A8" s="68">
        <v>1</v>
      </c>
      <c r="B8" s="74" t="s">
        <v>202</v>
      </c>
      <c r="C8" s="69" t="s">
        <v>203</v>
      </c>
      <c r="D8" s="68" t="s">
        <v>204</v>
      </c>
      <c r="E8" s="69" t="s">
        <v>205</v>
      </c>
      <c r="F8" s="57" t="s">
        <v>206</v>
      </c>
      <c r="G8" s="57" t="s">
        <v>207</v>
      </c>
      <c r="H8" s="68" t="s">
        <v>208</v>
      </c>
      <c r="I8" s="68" t="s">
        <v>209</v>
      </c>
      <c r="J8" s="68" t="s">
        <v>210</v>
      </c>
      <c r="K8" s="68" t="s">
        <v>211</v>
      </c>
      <c r="L8" s="68" t="s">
        <v>212</v>
      </c>
      <c r="M8" s="68" t="s">
        <v>213</v>
      </c>
      <c r="N8" s="68" t="s">
        <v>214</v>
      </c>
      <c r="O8" s="68" t="s">
        <v>214</v>
      </c>
      <c r="P8" s="68" t="s">
        <v>213</v>
      </c>
      <c r="Q8" s="68" t="s">
        <v>213</v>
      </c>
      <c r="R8" s="68" t="s">
        <v>214</v>
      </c>
      <c r="S8" s="68" t="s">
        <v>213</v>
      </c>
      <c r="T8" s="68" t="s">
        <v>213</v>
      </c>
      <c r="U8" s="68" t="s">
        <v>213</v>
      </c>
      <c r="V8" s="68" t="s">
        <v>213</v>
      </c>
      <c r="W8" s="68" t="s">
        <v>213</v>
      </c>
      <c r="X8" s="68" t="s">
        <v>214</v>
      </c>
      <c r="Y8" s="68" t="s">
        <v>213</v>
      </c>
      <c r="Z8" s="68" t="s">
        <v>214</v>
      </c>
      <c r="AA8" s="68" t="s">
        <v>213</v>
      </c>
      <c r="AB8" s="68" t="s">
        <v>213</v>
      </c>
      <c r="AC8" s="68" t="s">
        <v>213</v>
      </c>
      <c r="AD8" s="68" t="s">
        <v>213</v>
      </c>
      <c r="AE8" s="68" t="s">
        <v>213</v>
      </c>
      <c r="AF8" s="68" t="s">
        <v>213</v>
      </c>
      <c r="AG8" s="68" t="s">
        <v>67</v>
      </c>
      <c r="AH8" s="68" t="s">
        <v>213</v>
      </c>
      <c r="AI8" s="68" t="s">
        <v>68</v>
      </c>
      <c r="AJ8" s="68" t="s">
        <v>213</v>
      </c>
      <c r="AK8" s="68" t="s">
        <v>70</v>
      </c>
      <c r="AL8" s="68" t="s">
        <v>213</v>
      </c>
      <c r="AM8" s="68" t="s">
        <v>71</v>
      </c>
      <c r="AN8" s="68" t="s">
        <v>213</v>
      </c>
      <c r="AO8" s="68" t="s">
        <v>215</v>
      </c>
      <c r="AP8" s="68" t="s">
        <v>213</v>
      </c>
      <c r="AQ8" s="68" t="s">
        <v>213</v>
      </c>
      <c r="AR8" s="68">
        <v>0</v>
      </c>
      <c r="AS8" s="68">
        <v>2</v>
      </c>
      <c r="AT8" s="68">
        <v>0</v>
      </c>
      <c r="AU8" s="68">
        <v>0</v>
      </c>
      <c r="AV8" s="68">
        <v>0</v>
      </c>
      <c r="AW8" s="68">
        <v>0</v>
      </c>
      <c r="AX8" s="68">
        <v>2</v>
      </c>
      <c r="AY8" s="68">
        <v>2</v>
      </c>
      <c r="AZ8" s="68">
        <v>2</v>
      </c>
      <c r="BA8" s="68">
        <v>2</v>
      </c>
      <c r="BB8" s="68">
        <v>2</v>
      </c>
      <c r="BC8" s="68">
        <v>0</v>
      </c>
      <c r="BD8" s="68">
        <v>2</v>
      </c>
      <c r="BE8" s="68">
        <f t="shared" ref="BE8:BE18" si="0">COUNTIF(AR8:BD8,"&gt;0")</f>
        <v>7</v>
      </c>
      <c r="BF8" s="53">
        <f t="shared" ref="BF8:BF18" si="1">SUM(AR8:BD8)/BE8</f>
        <v>2</v>
      </c>
      <c r="BG8" s="68">
        <v>1</v>
      </c>
      <c r="BH8" s="68">
        <v>0</v>
      </c>
      <c r="BI8" s="68">
        <v>0</v>
      </c>
      <c r="BJ8" s="68">
        <v>-1</v>
      </c>
      <c r="BK8" s="68">
        <v>2</v>
      </c>
      <c r="BL8" s="68">
        <f t="shared" ref="BL8:BL18" si="2">COUNTIF(BG8:BK8,"&gt;0")</f>
        <v>2</v>
      </c>
      <c r="BM8" s="53">
        <f t="shared" ref="BM8:BM18" si="3">SUM(BG8:BK8)/BL8</f>
        <v>1</v>
      </c>
      <c r="BN8" s="68">
        <v>0</v>
      </c>
      <c r="BO8" s="68">
        <v>0</v>
      </c>
      <c r="BP8" s="68">
        <v>0</v>
      </c>
      <c r="BQ8" s="68">
        <v>0</v>
      </c>
      <c r="BR8" s="68">
        <v>0</v>
      </c>
      <c r="BS8" s="68">
        <v>0</v>
      </c>
      <c r="BT8" s="68">
        <v>0</v>
      </c>
      <c r="BU8" s="68">
        <v>2</v>
      </c>
      <c r="BV8" s="68">
        <v>0</v>
      </c>
      <c r="BW8" s="68">
        <v>0</v>
      </c>
      <c r="BX8" s="68">
        <v>0</v>
      </c>
      <c r="BY8" s="68">
        <v>1</v>
      </c>
      <c r="BZ8" s="68">
        <v>2</v>
      </c>
      <c r="CA8" s="68">
        <v>0</v>
      </c>
      <c r="CB8" s="68">
        <v>2</v>
      </c>
      <c r="CC8" s="68">
        <v>0</v>
      </c>
      <c r="CD8" s="68">
        <v>0</v>
      </c>
      <c r="CE8" s="68">
        <v>2</v>
      </c>
      <c r="CF8" s="68">
        <v>2</v>
      </c>
      <c r="CG8" s="68">
        <v>2</v>
      </c>
      <c r="CH8" s="68">
        <v>2</v>
      </c>
      <c r="CI8" s="68">
        <v>2</v>
      </c>
      <c r="CJ8" s="68">
        <v>2</v>
      </c>
      <c r="CK8" s="68">
        <v>2</v>
      </c>
      <c r="CL8" s="68">
        <v>1</v>
      </c>
      <c r="CM8" s="68">
        <v>2</v>
      </c>
      <c r="CN8" s="68">
        <v>2</v>
      </c>
      <c r="CO8" s="68">
        <v>12</v>
      </c>
      <c r="CP8" s="68">
        <v>2</v>
      </c>
      <c r="CQ8" s="68">
        <v>1</v>
      </c>
      <c r="CR8" s="68">
        <v>2</v>
      </c>
      <c r="CS8" s="68">
        <v>2</v>
      </c>
      <c r="CT8" s="68">
        <v>2</v>
      </c>
      <c r="CU8" s="68">
        <v>1</v>
      </c>
      <c r="CV8" s="68">
        <f t="shared" ref="CV8:CV18" si="4">COUNTIF(CP8:CU8,"&gt;0")</f>
        <v>6</v>
      </c>
      <c r="CW8" s="53">
        <f t="shared" ref="CW8:CW10" si="5">SUM(CP8:CU8)/CV8*DP8</f>
        <v>1.6666666666666667</v>
      </c>
      <c r="CX8" s="68" t="s">
        <v>216</v>
      </c>
      <c r="CY8" s="68" t="s">
        <v>217</v>
      </c>
      <c r="CZ8" s="68" t="s">
        <v>218</v>
      </c>
      <c r="DA8" s="68" t="s">
        <v>219</v>
      </c>
      <c r="DB8" s="68" t="s">
        <v>220</v>
      </c>
      <c r="DC8" s="68" t="s">
        <v>221</v>
      </c>
      <c r="DD8" s="68" t="s">
        <v>213</v>
      </c>
      <c r="DE8" s="68">
        <f t="shared" ref="DE8:DE18" si="6">SUM(AR8:BD8)</f>
        <v>14</v>
      </c>
      <c r="DF8" s="68">
        <f t="shared" ref="DF8:DF18" si="7">SUM(BG8:BK8)</f>
        <v>2</v>
      </c>
      <c r="DG8" s="68">
        <f t="shared" ref="DG8:DG18" si="8">SUM(CP8:CU8)</f>
        <v>10</v>
      </c>
      <c r="DH8" s="68">
        <f t="shared" ref="DH8:DH18" si="9">SUM(DE8:DG8)</f>
        <v>26</v>
      </c>
      <c r="DI8" s="68">
        <f t="shared" ref="DI8:DI18" si="10">BE8+BL8</f>
        <v>9</v>
      </c>
      <c r="DJ8" s="68">
        <f t="shared" ref="DJ8:DJ18" si="11">(BE8+BL8+CV8)*2</f>
        <v>30</v>
      </c>
      <c r="DK8" s="59">
        <f t="shared" ref="DK8:DK18" si="12">DH8/DJ8</f>
        <v>0.8666666666666667</v>
      </c>
      <c r="DL8" s="60">
        <f t="shared" ref="DL8:DL18" si="13">AR8+BG8+BH8</f>
        <v>1</v>
      </c>
      <c r="DM8" s="68">
        <v>2</v>
      </c>
      <c r="DN8" s="68" t="s">
        <v>222</v>
      </c>
      <c r="DO8" s="68">
        <v>0</v>
      </c>
      <c r="DP8" s="68">
        <v>1</v>
      </c>
      <c r="DQ8" s="68" t="s">
        <v>223</v>
      </c>
      <c r="DR8" s="68" t="s">
        <v>224</v>
      </c>
      <c r="DS8" s="68" t="s">
        <v>225</v>
      </c>
      <c r="DT8" s="68">
        <f t="shared" ref="DT8:DT10" si="14">IF(DK8&gt;=75%,4,((IF(AND(DK8&lt;75%,DK8&gt;=50%),3,((IF(AND(DK8&lt;50%,DK8&gt;=25%),2,1)))))))</f>
        <v>4</v>
      </c>
      <c r="DU8" s="68">
        <f t="shared" ref="DU8:DU10" si="15">IF(CW8=2,4,((IF(AND(CW8&lt;2,CW8&gt;=1.5),3,((IF(AND(CW8&lt;1.5,CW8&gt;=1),2,1)))))))</f>
        <v>3</v>
      </c>
      <c r="DV8" s="68">
        <f t="shared" ref="DV8:DV10" si="16">IF(DL8&gt;=5,3,((IF(AND(DL8&gt;=2,DL8&lt;5),2,1))))</f>
        <v>1</v>
      </c>
      <c r="DW8" s="68">
        <f t="shared" ref="DW8:DW10" si="17">DT8+DU8+(DV8*0.5)</f>
        <v>7.5</v>
      </c>
      <c r="DX8" s="68">
        <v>4</v>
      </c>
      <c r="DY8" s="68">
        <f t="shared" ref="DY8:DY10" si="18">BE8+BL8</f>
        <v>9</v>
      </c>
      <c r="DZ8" s="68">
        <v>4</v>
      </c>
      <c r="EA8" s="37" t="s">
        <v>226</v>
      </c>
    </row>
    <row r="9" spans="1:131" s="54" customFormat="1" ht="180.75" customHeight="1" x14ac:dyDescent="0.3">
      <c r="A9" s="68">
        <v>2</v>
      </c>
      <c r="B9" s="74" t="s">
        <v>202</v>
      </c>
      <c r="C9" s="75" t="s">
        <v>227</v>
      </c>
      <c r="D9" s="74" t="s">
        <v>228</v>
      </c>
      <c r="E9" s="69" t="s">
        <v>229</v>
      </c>
      <c r="F9" s="57" t="s">
        <v>230</v>
      </c>
      <c r="G9" s="57" t="s">
        <v>231</v>
      </c>
      <c r="H9" s="57" t="s">
        <v>232</v>
      </c>
      <c r="I9" s="57" t="s">
        <v>209</v>
      </c>
      <c r="J9" s="57" t="s">
        <v>233</v>
      </c>
      <c r="K9" s="57" t="s">
        <v>234</v>
      </c>
      <c r="L9" s="68" t="s">
        <v>212</v>
      </c>
      <c r="M9" s="68" t="s">
        <v>213</v>
      </c>
      <c r="N9" s="68" t="s">
        <v>214</v>
      </c>
      <c r="O9" s="68" t="s">
        <v>214</v>
      </c>
      <c r="P9" s="68" t="s">
        <v>213</v>
      </c>
      <c r="Q9" s="68" t="s">
        <v>213</v>
      </c>
      <c r="R9" s="68" t="s">
        <v>214</v>
      </c>
      <c r="S9" s="68" t="s">
        <v>213</v>
      </c>
      <c r="T9" s="68" t="s">
        <v>213</v>
      </c>
      <c r="U9" s="68" t="s">
        <v>213</v>
      </c>
      <c r="V9" s="68" t="s">
        <v>213</v>
      </c>
      <c r="W9" s="68" t="s">
        <v>213</v>
      </c>
      <c r="X9" s="68" t="s">
        <v>214</v>
      </c>
      <c r="Y9" s="68" t="s">
        <v>213</v>
      </c>
      <c r="Z9" s="68" t="s">
        <v>214</v>
      </c>
      <c r="AA9" s="68" t="s">
        <v>213</v>
      </c>
      <c r="AB9" s="68" t="s">
        <v>213</v>
      </c>
      <c r="AC9" s="68" t="s">
        <v>213</v>
      </c>
      <c r="AD9" s="68" t="s">
        <v>213</v>
      </c>
      <c r="AE9" s="68" t="s">
        <v>213</v>
      </c>
      <c r="AF9" s="68" t="s">
        <v>213</v>
      </c>
      <c r="AG9" s="68" t="s">
        <v>67</v>
      </c>
      <c r="AH9" s="68" t="s">
        <v>213</v>
      </c>
      <c r="AI9" s="68" t="s">
        <v>68</v>
      </c>
      <c r="AJ9" s="68" t="s">
        <v>213</v>
      </c>
      <c r="AK9" s="68" t="s">
        <v>70</v>
      </c>
      <c r="AL9" s="68" t="s">
        <v>213</v>
      </c>
      <c r="AM9" s="68" t="s">
        <v>71</v>
      </c>
      <c r="AN9" s="68" t="s">
        <v>213</v>
      </c>
      <c r="AO9" s="68" t="s">
        <v>215</v>
      </c>
      <c r="AP9" s="68" t="s">
        <v>213</v>
      </c>
      <c r="AQ9" s="68" t="s">
        <v>213</v>
      </c>
      <c r="AR9" s="68">
        <v>0</v>
      </c>
      <c r="AS9" s="68">
        <v>2</v>
      </c>
      <c r="AT9" s="68">
        <v>0</v>
      </c>
      <c r="AU9" s="68">
        <v>0</v>
      </c>
      <c r="AV9" s="68">
        <v>0</v>
      </c>
      <c r="AW9" s="68">
        <v>0</v>
      </c>
      <c r="AX9" s="68">
        <v>2</v>
      </c>
      <c r="AY9" s="68">
        <v>1</v>
      </c>
      <c r="AZ9" s="68">
        <v>1</v>
      </c>
      <c r="BA9" s="68">
        <v>1</v>
      </c>
      <c r="BB9" s="68">
        <v>1</v>
      </c>
      <c r="BC9" s="68">
        <v>0</v>
      </c>
      <c r="BD9" s="68">
        <v>1</v>
      </c>
      <c r="BE9" s="68">
        <v>7</v>
      </c>
      <c r="BF9" s="68">
        <v>1.2857142857142858</v>
      </c>
      <c r="BG9" s="68">
        <v>0</v>
      </c>
      <c r="BH9" s="68">
        <v>0</v>
      </c>
      <c r="BI9" s="68">
        <v>0</v>
      </c>
      <c r="BJ9" s="68">
        <v>-1</v>
      </c>
      <c r="BK9" s="68">
        <v>2</v>
      </c>
      <c r="BL9" s="68">
        <v>1</v>
      </c>
      <c r="BM9" s="68">
        <v>1</v>
      </c>
      <c r="BN9" s="68">
        <v>0</v>
      </c>
      <c r="BO9" s="68">
        <v>0</v>
      </c>
      <c r="BP9" s="68">
        <v>0</v>
      </c>
      <c r="BQ9" s="68">
        <v>0</v>
      </c>
      <c r="BR9" s="68">
        <v>0</v>
      </c>
      <c r="BS9" s="68">
        <v>0</v>
      </c>
      <c r="BT9" s="68">
        <v>0</v>
      </c>
      <c r="BU9" s="68">
        <v>1</v>
      </c>
      <c r="BV9" s="68">
        <v>0</v>
      </c>
      <c r="BW9" s="68">
        <v>0</v>
      </c>
      <c r="BX9" s="68">
        <v>0</v>
      </c>
      <c r="BY9" s="68">
        <v>2</v>
      </c>
      <c r="BZ9" s="68">
        <v>0</v>
      </c>
      <c r="CA9" s="68">
        <v>0</v>
      </c>
      <c r="CB9" s="68">
        <v>2</v>
      </c>
      <c r="CC9" s="68">
        <v>0</v>
      </c>
      <c r="CD9" s="68">
        <v>0</v>
      </c>
      <c r="CE9" s="68">
        <v>2</v>
      </c>
      <c r="CF9" s="68">
        <v>2</v>
      </c>
      <c r="CG9" s="68">
        <v>2</v>
      </c>
      <c r="CH9" s="68">
        <v>2</v>
      </c>
      <c r="CI9" s="68">
        <v>2</v>
      </c>
      <c r="CJ9" s="68">
        <v>1</v>
      </c>
      <c r="CK9" s="68">
        <v>1</v>
      </c>
      <c r="CL9" s="68">
        <v>1</v>
      </c>
      <c r="CM9" s="68">
        <v>1</v>
      </c>
      <c r="CN9" s="68">
        <v>1</v>
      </c>
      <c r="CO9" s="68">
        <v>11</v>
      </c>
      <c r="CP9" s="68">
        <v>2</v>
      </c>
      <c r="CQ9" s="68">
        <v>2</v>
      </c>
      <c r="CR9" s="68">
        <v>2</v>
      </c>
      <c r="CS9" s="68">
        <v>2</v>
      </c>
      <c r="CT9" s="68">
        <v>2</v>
      </c>
      <c r="CU9" s="68">
        <v>2</v>
      </c>
      <c r="CV9" s="68">
        <v>6</v>
      </c>
      <c r="CW9" s="68">
        <v>2</v>
      </c>
      <c r="CX9" s="68" t="s">
        <v>235</v>
      </c>
      <c r="CY9" s="68" t="s">
        <v>236</v>
      </c>
      <c r="CZ9" s="68" t="s">
        <v>237</v>
      </c>
      <c r="DA9" s="68" t="s">
        <v>238</v>
      </c>
      <c r="DB9" s="68" t="s">
        <v>239</v>
      </c>
      <c r="DC9" s="68" t="s">
        <v>240</v>
      </c>
      <c r="DD9" s="68" t="s">
        <v>213</v>
      </c>
      <c r="DE9" s="68">
        <v>9</v>
      </c>
      <c r="DF9" s="68">
        <v>1</v>
      </c>
      <c r="DG9" s="68">
        <v>12</v>
      </c>
      <c r="DH9" s="68">
        <v>22</v>
      </c>
      <c r="DI9" s="68">
        <v>8</v>
      </c>
      <c r="DJ9" s="68">
        <v>28</v>
      </c>
      <c r="DK9" s="68">
        <v>0.7857142857142857</v>
      </c>
      <c r="DL9" s="68">
        <v>0</v>
      </c>
      <c r="DM9" s="68">
        <v>2</v>
      </c>
      <c r="DN9" s="68" t="s">
        <v>222</v>
      </c>
      <c r="DO9" s="68">
        <v>0</v>
      </c>
      <c r="DP9" s="68">
        <v>1</v>
      </c>
      <c r="DQ9" s="68" t="s">
        <v>223</v>
      </c>
      <c r="DR9" s="68" t="s">
        <v>241</v>
      </c>
      <c r="DS9" s="68" t="s">
        <v>242</v>
      </c>
      <c r="DT9" s="68">
        <v>4</v>
      </c>
      <c r="DU9" s="68">
        <v>4</v>
      </c>
      <c r="DV9" s="68">
        <v>1</v>
      </c>
      <c r="DW9" s="68">
        <v>8.5</v>
      </c>
      <c r="DX9" s="68">
        <v>4</v>
      </c>
      <c r="DY9" s="68">
        <v>8</v>
      </c>
      <c r="DZ9" s="68">
        <v>4</v>
      </c>
      <c r="EA9" s="37" t="s">
        <v>226</v>
      </c>
    </row>
    <row r="10" spans="1:131" s="54" customFormat="1" ht="155.25" customHeight="1" x14ac:dyDescent="0.3">
      <c r="A10" s="68">
        <v>3</v>
      </c>
      <c r="B10" s="74" t="s">
        <v>202</v>
      </c>
      <c r="C10" s="75" t="s">
        <v>227</v>
      </c>
      <c r="D10" s="74" t="s">
        <v>228</v>
      </c>
      <c r="E10" s="69" t="s">
        <v>243</v>
      </c>
      <c r="F10" s="68" t="s">
        <v>244</v>
      </c>
      <c r="G10" s="68" t="s">
        <v>245</v>
      </c>
      <c r="H10" s="68" t="s">
        <v>246</v>
      </c>
      <c r="I10" s="68" t="s">
        <v>209</v>
      </c>
      <c r="J10" s="68" t="s">
        <v>233</v>
      </c>
      <c r="K10" s="68" t="s">
        <v>247</v>
      </c>
      <c r="L10" s="68" t="s">
        <v>212</v>
      </c>
      <c r="M10" s="68" t="s">
        <v>213</v>
      </c>
      <c r="N10" s="68" t="s">
        <v>214</v>
      </c>
      <c r="O10" s="68" t="s">
        <v>214</v>
      </c>
      <c r="P10" s="68" t="s">
        <v>213</v>
      </c>
      <c r="Q10" s="68" t="s">
        <v>213</v>
      </c>
      <c r="R10" s="68" t="s">
        <v>214</v>
      </c>
      <c r="S10" s="68" t="s">
        <v>213</v>
      </c>
      <c r="T10" s="68" t="s">
        <v>213</v>
      </c>
      <c r="U10" s="68" t="s">
        <v>213</v>
      </c>
      <c r="V10" s="68" t="s">
        <v>213</v>
      </c>
      <c r="W10" s="68" t="s">
        <v>213</v>
      </c>
      <c r="X10" s="68" t="s">
        <v>214</v>
      </c>
      <c r="Y10" s="68" t="s">
        <v>213</v>
      </c>
      <c r="Z10" s="68" t="s">
        <v>214</v>
      </c>
      <c r="AA10" s="68" t="s">
        <v>213</v>
      </c>
      <c r="AB10" s="68" t="s">
        <v>213</v>
      </c>
      <c r="AC10" s="68" t="s">
        <v>213</v>
      </c>
      <c r="AD10" s="68" t="s">
        <v>213</v>
      </c>
      <c r="AE10" s="68" t="s">
        <v>213</v>
      </c>
      <c r="AF10" s="68" t="s">
        <v>213</v>
      </c>
      <c r="AG10" s="68" t="s">
        <v>67</v>
      </c>
      <c r="AH10" s="68" t="s">
        <v>213</v>
      </c>
      <c r="AI10" s="68" t="s">
        <v>68</v>
      </c>
      <c r="AJ10" s="68" t="s">
        <v>213</v>
      </c>
      <c r="AK10" s="68" t="s">
        <v>70</v>
      </c>
      <c r="AL10" s="68" t="s">
        <v>213</v>
      </c>
      <c r="AM10" s="68" t="s">
        <v>71</v>
      </c>
      <c r="AN10" s="68" t="s">
        <v>213</v>
      </c>
      <c r="AO10" s="68" t="s">
        <v>215</v>
      </c>
      <c r="AP10" s="68" t="s">
        <v>213</v>
      </c>
      <c r="AQ10" s="68" t="s">
        <v>213</v>
      </c>
      <c r="AR10" s="68">
        <v>0</v>
      </c>
      <c r="AS10" s="68">
        <v>2</v>
      </c>
      <c r="AT10" s="68">
        <v>0</v>
      </c>
      <c r="AU10" s="68">
        <v>0</v>
      </c>
      <c r="AV10" s="68">
        <v>0</v>
      </c>
      <c r="AW10" s="68">
        <v>0</v>
      </c>
      <c r="AX10" s="68">
        <v>2</v>
      </c>
      <c r="AY10" s="68">
        <v>1</v>
      </c>
      <c r="AZ10" s="68">
        <v>1</v>
      </c>
      <c r="BA10" s="68">
        <v>1</v>
      </c>
      <c r="BB10" s="68">
        <v>1</v>
      </c>
      <c r="BC10" s="68">
        <v>0</v>
      </c>
      <c r="BD10" s="68">
        <v>1</v>
      </c>
      <c r="BE10" s="68">
        <f t="shared" si="0"/>
        <v>7</v>
      </c>
      <c r="BF10" s="53">
        <f t="shared" si="1"/>
        <v>1.2857142857142858</v>
      </c>
      <c r="BG10" s="68">
        <v>0</v>
      </c>
      <c r="BH10" s="68">
        <v>0</v>
      </c>
      <c r="BI10" s="68">
        <v>0</v>
      </c>
      <c r="BJ10" s="68">
        <v>-1</v>
      </c>
      <c r="BK10" s="68">
        <v>2</v>
      </c>
      <c r="BL10" s="68">
        <f t="shared" si="2"/>
        <v>1</v>
      </c>
      <c r="BM10" s="53">
        <f t="shared" si="3"/>
        <v>1</v>
      </c>
      <c r="BN10" s="68">
        <v>0</v>
      </c>
      <c r="BO10" s="68">
        <v>0</v>
      </c>
      <c r="BP10" s="68">
        <v>0</v>
      </c>
      <c r="BQ10" s="68">
        <v>0</v>
      </c>
      <c r="BR10" s="68">
        <v>0</v>
      </c>
      <c r="BS10" s="68">
        <v>0</v>
      </c>
      <c r="BT10" s="68">
        <v>0</v>
      </c>
      <c r="BU10" s="68">
        <v>1</v>
      </c>
      <c r="BV10" s="68">
        <v>0</v>
      </c>
      <c r="BW10" s="68">
        <v>0</v>
      </c>
      <c r="BX10" s="68">
        <v>0</v>
      </c>
      <c r="BY10" s="68">
        <v>2</v>
      </c>
      <c r="BZ10" s="68">
        <v>0</v>
      </c>
      <c r="CA10" s="68">
        <v>0</v>
      </c>
      <c r="CB10" s="68">
        <v>2</v>
      </c>
      <c r="CC10" s="68">
        <v>0</v>
      </c>
      <c r="CD10" s="68">
        <v>0</v>
      </c>
      <c r="CE10" s="68">
        <v>2</v>
      </c>
      <c r="CF10" s="68">
        <v>2</v>
      </c>
      <c r="CG10" s="68">
        <v>2</v>
      </c>
      <c r="CH10" s="68">
        <v>2</v>
      </c>
      <c r="CI10" s="68">
        <v>2</v>
      </c>
      <c r="CJ10" s="68">
        <v>1</v>
      </c>
      <c r="CK10" s="68">
        <v>1</v>
      </c>
      <c r="CL10" s="68">
        <v>1</v>
      </c>
      <c r="CM10" s="68">
        <v>1</v>
      </c>
      <c r="CN10" s="68">
        <v>1</v>
      </c>
      <c r="CO10" s="68">
        <f t="shared" ref="CO10" si="19">SUM(CE10:CN10)</f>
        <v>15</v>
      </c>
      <c r="CP10" s="68">
        <v>2</v>
      </c>
      <c r="CQ10" s="68">
        <v>2</v>
      </c>
      <c r="CR10" s="68">
        <v>2</v>
      </c>
      <c r="CS10" s="68">
        <v>2</v>
      </c>
      <c r="CT10" s="68">
        <v>2</v>
      </c>
      <c r="CU10" s="68">
        <v>2</v>
      </c>
      <c r="CV10" s="68">
        <f t="shared" si="4"/>
        <v>6</v>
      </c>
      <c r="CW10" s="53">
        <f t="shared" si="5"/>
        <v>2</v>
      </c>
      <c r="CX10" s="68" t="s">
        <v>235</v>
      </c>
      <c r="CY10" s="68" t="s">
        <v>236</v>
      </c>
      <c r="CZ10" s="68" t="s">
        <v>237</v>
      </c>
      <c r="DA10" s="68" t="s">
        <v>238</v>
      </c>
      <c r="DB10" s="68" t="s">
        <v>239</v>
      </c>
      <c r="DC10" s="68" t="s">
        <v>248</v>
      </c>
      <c r="DD10" s="68" t="s">
        <v>213</v>
      </c>
      <c r="DE10" s="68">
        <f t="shared" si="6"/>
        <v>9</v>
      </c>
      <c r="DF10" s="68">
        <f t="shared" si="7"/>
        <v>1</v>
      </c>
      <c r="DG10" s="68">
        <f t="shared" si="8"/>
        <v>12</v>
      </c>
      <c r="DH10" s="68">
        <f t="shared" si="9"/>
        <v>22</v>
      </c>
      <c r="DI10" s="68">
        <f t="shared" si="10"/>
        <v>8</v>
      </c>
      <c r="DJ10" s="68">
        <f t="shared" si="11"/>
        <v>28</v>
      </c>
      <c r="DK10" s="59">
        <f t="shared" si="12"/>
        <v>0.7857142857142857</v>
      </c>
      <c r="DL10" s="60">
        <f t="shared" si="13"/>
        <v>0</v>
      </c>
      <c r="DM10" s="68">
        <v>2</v>
      </c>
      <c r="DN10" s="68" t="s">
        <v>222</v>
      </c>
      <c r="DO10" s="68">
        <v>0</v>
      </c>
      <c r="DP10" s="68">
        <v>1</v>
      </c>
      <c r="DQ10" s="68" t="s">
        <v>71</v>
      </c>
      <c r="DR10" s="68" t="s">
        <v>241</v>
      </c>
      <c r="DS10" s="68" t="s">
        <v>242</v>
      </c>
      <c r="DT10" s="68">
        <f t="shared" si="14"/>
        <v>4</v>
      </c>
      <c r="DU10" s="68">
        <f t="shared" si="15"/>
        <v>4</v>
      </c>
      <c r="DV10" s="68">
        <f t="shared" si="16"/>
        <v>1</v>
      </c>
      <c r="DW10" s="68">
        <f t="shared" si="17"/>
        <v>8.5</v>
      </c>
      <c r="DX10" s="68">
        <v>5</v>
      </c>
      <c r="DY10" s="68">
        <f t="shared" si="18"/>
        <v>8</v>
      </c>
      <c r="DZ10" s="68">
        <v>2</v>
      </c>
      <c r="EA10" s="37" t="s">
        <v>226</v>
      </c>
    </row>
    <row r="11" spans="1:131" s="52" customFormat="1" ht="155.25" customHeight="1" x14ac:dyDescent="0.3">
      <c r="A11" s="70">
        <v>4</v>
      </c>
      <c r="B11" s="76" t="s">
        <v>249</v>
      </c>
      <c r="C11" s="77" t="s">
        <v>250</v>
      </c>
      <c r="D11" s="76" t="s">
        <v>249</v>
      </c>
      <c r="E11" s="71" t="s">
        <v>251</v>
      </c>
      <c r="F11" s="70" t="s">
        <v>252</v>
      </c>
      <c r="G11" s="70" t="s">
        <v>253</v>
      </c>
      <c r="H11" s="70" t="s">
        <v>254</v>
      </c>
      <c r="I11" s="70" t="s">
        <v>255</v>
      </c>
      <c r="J11" s="70" t="s">
        <v>256</v>
      </c>
      <c r="K11" s="70" t="s">
        <v>257</v>
      </c>
      <c r="L11" s="70" t="s">
        <v>258</v>
      </c>
      <c r="M11" s="70" t="s">
        <v>213</v>
      </c>
      <c r="N11" s="70" t="s">
        <v>213</v>
      </c>
      <c r="O11" s="70" t="s">
        <v>213</v>
      </c>
      <c r="P11" s="70" t="s">
        <v>213</v>
      </c>
      <c r="Q11" s="70" t="s">
        <v>213</v>
      </c>
      <c r="R11" s="70" t="s">
        <v>213</v>
      </c>
      <c r="S11" s="70" t="s">
        <v>213</v>
      </c>
      <c r="T11" s="70" t="s">
        <v>213</v>
      </c>
      <c r="U11" s="70" t="s">
        <v>213</v>
      </c>
      <c r="V11" s="70" t="s">
        <v>214</v>
      </c>
      <c r="W11" s="70" t="s">
        <v>213</v>
      </c>
      <c r="X11" s="70" t="s">
        <v>213</v>
      </c>
      <c r="Y11" s="70" t="s">
        <v>213</v>
      </c>
      <c r="Z11" s="70" t="s">
        <v>213</v>
      </c>
      <c r="AA11" s="70" t="s">
        <v>213</v>
      </c>
      <c r="AB11" s="70" t="s">
        <v>214</v>
      </c>
      <c r="AC11" s="70" t="s">
        <v>213</v>
      </c>
      <c r="AD11" s="70" t="s">
        <v>214</v>
      </c>
      <c r="AE11" s="70" t="s">
        <v>213</v>
      </c>
      <c r="AF11" s="70" t="s">
        <v>213</v>
      </c>
      <c r="AG11" s="70" t="s">
        <v>213</v>
      </c>
      <c r="AH11" s="70" t="s">
        <v>213</v>
      </c>
      <c r="AI11" s="70" t="s">
        <v>213</v>
      </c>
      <c r="AJ11" s="70" t="s">
        <v>213</v>
      </c>
      <c r="AK11" s="70" t="s">
        <v>213</v>
      </c>
      <c r="AL11" s="70" t="s">
        <v>213</v>
      </c>
      <c r="AM11" s="70" t="s">
        <v>213</v>
      </c>
      <c r="AN11" s="70" t="s">
        <v>259</v>
      </c>
      <c r="AO11" s="70" t="s">
        <v>213</v>
      </c>
      <c r="AP11" s="70" t="s">
        <v>213</v>
      </c>
      <c r="AQ11" s="70" t="s">
        <v>213</v>
      </c>
      <c r="AR11" s="70">
        <v>1</v>
      </c>
      <c r="AS11" s="70">
        <v>0</v>
      </c>
      <c r="AT11" s="70">
        <v>0</v>
      </c>
      <c r="AU11" s="70">
        <v>1</v>
      </c>
      <c r="AV11" s="70">
        <v>1</v>
      </c>
      <c r="AW11" s="70">
        <v>0</v>
      </c>
      <c r="AX11" s="70">
        <v>0</v>
      </c>
      <c r="AY11" s="70">
        <v>0</v>
      </c>
      <c r="AZ11" s="70">
        <v>0</v>
      </c>
      <c r="BA11" s="70">
        <v>0</v>
      </c>
      <c r="BB11" s="70">
        <v>0</v>
      </c>
      <c r="BC11" s="70">
        <v>0</v>
      </c>
      <c r="BD11" s="70">
        <v>0</v>
      </c>
      <c r="BE11" s="70">
        <f t="shared" si="0"/>
        <v>3</v>
      </c>
      <c r="BF11" s="50">
        <f t="shared" si="1"/>
        <v>1</v>
      </c>
      <c r="BG11" s="70">
        <v>1</v>
      </c>
      <c r="BH11" s="70">
        <v>1</v>
      </c>
      <c r="BI11" s="70">
        <v>1</v>
      </c>
      <c r="BJ11" s="70">
        <v>0</v>
      </c>
      <c r="BK11" s="70">
        <v>1</v>
      </c>
      <c r="BL11" s="70">
        <f t="shared" si="2"/>
        <v>4</v>
      </c>
      <c r="BM11" s="50">
        <f t="shared" si="3"/>
        <v>1</v>
      </c>
      <c r="BN11" s="70">
        <v>1</v>
      </c>
      <c r="BO11" s="70">
        <v>1</v>
      </c>
      <c r="BP11" s="70">
        <v>1</v>
      </c>
      <c r="BQ11" s="70">
        <v>1</v>
      </c>
      <c r="BR11" s="70">
        <v>1</v>
      </c>
      <c r="BS11" s="70">
        <v>0</v>
      </c>
      <c r="BT11" s="70">
        <v>0</v>
      </c>
      <c r="BU11" s="70">
        <v>0</v>
      </c>
      <c r="BV11" s="70">
        <v>0</v>
      </c>
      <c r="BW11" s="70">
        <v>1</v>
      </c>
      <c r="BX11" s="70">
        <v>0</v>
      </c>
      <c r="BY11" s="70">
        <v>0</v>
      </c>
      <c r="BZ11" s="70">
        <v>0</v>
      </c>
      <c r="CA11" s="70">
        <v>0</v>
      </c>
      <c r="CB11" s="70">
        <v>0</v>
      </c>
      <c r="CC11" s="70">
        <v>1</v>
      </c>
      <c r="CD11" s="70">
        <v>1</v>
      </c>
      <c r="CE11" s="70">
        <v>0</v>
      </c>
      <c r="CF11" s="70">
        <v>0</v>
      </c>
      <c r="CG11" s="70">
        <v>0</v>
      </c>
      <c r="CH11" s="70">
        <v>0</v>
      </c>
      <c r="CI11" s="70">
        <v>0</v>
      </c>
      <c r="CJ11" s="70">
        <v>0</v>
      </c>
      <c r="CK11" s="70">
        <v>0</v>
      </c>
      <c r="CL11" s="70">
        <v>0</v>
      </c>
      <c r="CM11" s="70">
        <v>0</v>
      </c>
      <c r="CN11" s="70">
        <v>0</v>
      </c>
      <c r="CO11" s="70">
        <f t="shared" ref="CO11:CO14" si="20">SUM(CE11:CN11)</f>
        <v>0</v>
      </c>
      <c r="CP11" s="70">
        <v>0</v>
      </c>
      <c r="CQ11" s="70">
        <v>0</v>
      </c>
      <c r="CR11" s="70">
        <v>0</v>
      </c>
      <c r="CS11" s="70">
        <v>0</v>
      </c>
      <c r="CT11" s="70">
        <v>1</v>
      </c>
      <c r="CU11" s="70">
        <v>0</v>
      </c>
      <c r="CV11" s="70">
        <f t="shared" si="4"/>
        <v>1</v>
      </c>
      <c r="CW11" s="50">
        <f>SUM(CP11:CU11)/CV11*DP11</f>
        <v>0.5</v>
      </c>
      <c r="CX11" s="70" t="s">
        <v>260</v>
      </c>
      <c r="CY11" s="70" t="s">
        <v>261</v>
      </c>
      <c r="CZ11" s="70" t="s">
        <v>262</v>
      </c>
      <c r="DA11" s="70" t="s">
        <v>263</v>
      </c>
      <c r="DB11" s="70" t="s">
        <v>264</v>
      </c>
      <c r="DC11" s="70" t="s">
        <v>265</v>
      </c>
      <c r="DD11" s="70" t="s">
        <v>213</v>
      </c>
      <c r="DE11" s="70">
        <f t="shared" si="6"/>
        <v>3</v>
      </c>
      <c r="DF11" s="70">
        <f t="shared" si="7"/>
        <v>4</v>
      </c>
      <c r="DG11" s="70">
        <f t="shared" si="8"/>
        <v>1</v>
      </c>
      <c r="DH11" s="70">
        <f t="shared" si="9"/>
        <v>8</v>
      </c>
      <c r="DI11" s="70">
        <f t="shared" si="10"/>
        <v>7</v>
      </c>
      <c r="DJ11" s="70">
        <f t="shared" si="11"/>
        <v>16</v>
      </c>
      <c r="DK11" s="61">
        <f t="shared" si="12"/>
        <v>0.5</v>
      </c>
      <c r="DL11" s="62">
        <f t="shared" si="13"/>
        <v>3</v>
      </c>
      <c r="DM11" s="70">
        <v>3</v>
      </c>
      <c r="DN11" s="70" t="s">
        <v>222</v>
      </c>
      <c r="DO11" s="70">
        <v>1</v>
      </c>
      <c r="DP11" s="70">
        <v>0.5</v>
      </c>
      <c r="DQ11" s="70" t="s">
        <v>71</v>
      </c>
      <c r="DR11" s="70" t="s">
        <v>266</v>
      </c>
      <c r="DS11" s="70" t="s">
        <v>267</v>
      </c>
      <c r="DT11" s="70">
        <f t="shared" ref="DT11:DT29" si="21">IF(DK11&gt;=75%,4,((IF(AND(DK11&lt;75%,DK11&gt;=50%),3,((IF(AND(DK11&lt;50%,DK11&gt;=25%),2,1)))))))</f>
        <v>3</v>
      </c>
      <c r="DU11" s="70">
        <f t="shared" ref="DU11:DU14" si="22">IF(CW11=2,4,((IF(AND(CW11&lt;2,CW11&gt;=1.5),3,((IF(AND(CW11&lt;1.5,CW11&gt;=1),2,1)))))))</f>
        <v>1</v>
      </c>
      <c r="DV11" s="70">
        <f t="shared" ref="DV11:DV25" si="23">IF(DL11&gt;=5,3,((IF(AND(DL11&gt;=2,DL11&lt;5),2,1))))</f>
        <v>2</v>
      </c>
      <c r="DW11" s="70">
        <f t="shared" ref="DW11:DW14" si="24">DT11+DU11+(DV11*0.5)</f>
        <v>5</v>
      </c>
      <c r="DX11" s="70">
        <v>5</v>
      </c>
      <c r="DY11" s="70">
        <f t="shared" ref="DY11:DY14" si="25">BE11+BL11</f>
        <v>7</v>
      </c>
      <c r="DZ11" s="70">
        <v>5</v>
      </c>
      <c r="EA11" s="51" t="s">
        <v>226</v>
      </c>
    </row>
    <row r="12" spans="1:131" s="52" customFormat="1" ht="138" x14ac:dyDescent="0.3">
      <c r="A12" s="70">
        <v>5</v>
      </c>
      <c r="B12" s="76" t="s">
        <v>249</v>
      </c>
      <c r="C12" s="77" t="s">
        <v>250</v>
      </c>
      <c r="D12" s="76" t="s">
        <v>249</v>
      </c>
      <c r="E12" s="71" t="s">
        <v>268</v>
      </c>
      <c r="F12" s="70" t="s">
        <v>269</v>
      </c>
      <c r="G12" s="70" t="s">
        <v>270</v>
      </c>
      <c r="H12" s="70" t="s">
        <v>271</v>
      </c>
      <c r="I12" s="70" t="s">
        <v>255</v>
      </c>
      <c r="J12" s="70" t="s">
        <v>256</v>
      </c>
      <c r="K12" s="70" t="s">
        <v>272</v>
      </c>
      <c r="L12" s="70" t="s">
        <v>273</v>
      </c>
      <c r="M12" s="70" t="s">
        <v>213</v>
      </c>
      <c r="N12" s="70" t="s">
        <v>213</v>
      </c>
      <c r="O12" s="70" t="s">
        <v>213</v>
      </c>
      <c r="P12" s="70" t="s">
        <v>213</v>
      </c>
      <c r="Q12" s="70" t="s">
        <v>213</v>
      </c>
      <c r="R12" s="70" t="s">
        <v>213</v>
      </c>
      <c r="S12" s="70" t="s">
        <v>213</v>
      </c>
      <c r="T12" s="70" t="s">
        <v>213</v>
      </c>
      <c r="U12" s="70" t="s">
        <v>213</v>
      </c>
      <c r="V12" s="70" t="s">
        <v>214</v>
      </c>
      <c r="W12" s="70" t="s">
        <v>213</v>
      </c>
      <c r="X12" s="70" t="s">
        <v>213</v>
      </c>
      <c r="Y12" s="70" t="s">
        <v>213</v>
      </c>
      <c r="Z12" s="70" t="s">
        <v>213</v>
      </c>
      <c r="AA12" s="70" t="s">
        <v>213</v>
      </c>
      <c r="AB12" s="70" t="s">
        <v>214</v>
      </c>
      <c r="AC12" s="70" t="s">
        <v>213</v>
      </c>
      <c r="AD12" s="70" t="s">
        <v>214</v>
      </c>
      <c r="AE12" s="70" t="s">
        <v>213</v>
      </c>
      <c r="AF12" s="70" t="s">
        <v>213</v>
      </c>
      <c r="AG12" s="70" t="s">
        <v>213</v>
      </c>
      <c r="AH12" s="70" t="s">
        <v>213</v>
      </c>
      <c r="AI12" s="70" t="s">
        <v>213</v>
      </c>
      <c r="AJ12" s="70" t="s">
        <v>213</v>
      </c>
      <c r="AK12" s="70" t="s">
        <v>213</v>
      </c>
      <c r="AL12" s="70" t="s">
        <v>213</v>
      </c>
      <c r="AM12" s="70" t="s">
        <v>213</v>
      </c>
      <c r="AN12" s="70" t="s">
        <v>259</v>
      </c>
      <c r="AO12" s="70" t="s">
        <v>213</v>
      </c>
      <c r="AP12" s="70" t="s">
        <v>213</v>
      </c>
      <c r="AQ12" s="70" t="s">
        <v>213</v>
      </c>
      <c r="AR12" s="70">
        <v>1</v>
      </c>
      <c r="AS12" s="70">
        <v>0</v>
      </c>
      <c r="AT12" s="70">
        <v>0</v>
      </c>
      <c r="AU12" s="70">
        <v>1</v>
      </c>
      <c r="AV12" s="70">
        <v>1</v>
      </c>
      <c r="AW12" s="70">
        <v>0</v>
      </c>
      <c r="AX12" s="70">
        <v>0</v>
      </c>
      <c r="AY12" s="70">
        <v>0</v>
      </c>
      <c r="AZ12" s="70">
        <v>0</v>
      </c>
      <c r="BA12" s="70">
        <v>0</v>
      </c>
      <c r="BB12" s="70">
        <v>0</v>
      </c>
      <c r="BC12" s="70">
        <v>0</v>
      </c>
      <c r="BD12" s="70">
        <v>0</v>
      </c>
      <c r="BE12" s="70">
        <f t="shared" si="0"/>
        <v>3</v>
      </c>
      <c r="BF12" s="50">
        <f t="shared" si="1"/>
        <v>1</v>
      </c>
      <c r="BG12" s="70">
        <v>1</v>
      </c>
      <c r="BH12" s="70">
        <v>1</v>
      </c>
      <c r="BI12" s="70">
        <v>1</v>
      </c>
      <c r="BJ12" s="70">
        <v>0</v>
      </c>
      <c r="BK12" s="70">
        <v>1</v>
      </c>
      <c r="BL12" s="70">
        <f t="shared" si="2"/>
        <v>4</v>
      </c>
      <c r="BM12" s="50">
        <f t="shared" si="3"/>
        <v>1</v>
      </c>
      <c r="BN12" s="70">
        <v>1</v>
      </c>
      <c r="BO12" s="70">
        <v>1</v>
      </c>
      <c r="BP12" s="70">
        <v>1</v>
      </c>
      <c r="BQ12" s="70">
        <v>1</v>
      </c>
      <c r="BR12" s="70">
        <v>1</v>
      </c>
      <c r="BS12" s="70">
        <v>0</v>
      </c>
      <c r="BT12" s="70">
        <v>0</v>
      </c>
      <c r="BU12" s="70">
        <v>0</v>
      </c>
      <c r="BV12" s="70">
        <v>0</v>
      </c>
      <c r="BW12" s="70">
        <v>1</v>
      </c>
      <c r="BX12" s="70">
        <v>0</v>
      </c>
      <c r="BY12" s="70">
        <v>0</v>
      </c>
      <c r="BZ12" s="70">
        <v>0</v>
      </c>
      <c r="CA12" s="70">
        <v>0</v>
      </c>
      <c r="CB12" s="70">
        <v>0</v>
      </c>
      <c r="CC12" s="70">
        <v>1</v>
      </c>
      <c r="CD12" s="70">
        <v>1</v>
      </c>
      <c r="CE12" s="70">
        <v>0</v>
      </c>
      <c r="CF12" s="70">
        <v>0</v>
      </c>
      <c r="CG12" s="70">
        <v>0</v>
      </c>
      <c r="CH12" s="70">
        <v>0</v>
      </c>
      <c r="CI12" s="70">
        <v>0</v>
      </c>
      <c r="CJ12" s="70">
        <v>0</v>
      </c>
      <c r="CK12" s="70">
        <v>0</v>
      </c>
      <c r="CL12" s="70">
        <v>0</v>
      </c>
      <c r="CM12" s="70">
        <v>0</v>
      </c>
      <c r="CN12" s="70">
        <v>0</v>
      </c>
      <c r="CO12" s="70">
        <f t="shared" si="20"/>
        <v>0</v>
      </c>
      <c r="CP12" s="70">
        <v>0</v>
      </c>
      <c r="CQ12" s="70">
        <v>0</v>
      </c>
      <c r="CR12" s="70">
        <v>0</v>
      </c>
      <c r="CS12" s="70">
        <v>0</v>
      </c>
      <c r="CT12" s="70">
        <v>1</v>
      </c>
      <c r="CU12" s="70">
        <v>0</v>
      </c>
      <c r="CV12" s="70">
        <f t="shared" si="4"/>
        <v>1</v>
      </c>
      <c r="CW12" s="50">
        <f>SUM(CP12:CU12)/CV12*DP12</f>
        <v>0.5</v>
      </c>
      <c r="CX12" s="70" t="s">
        <v>260</v>
      </c>
      <c r="CY12" s="70" t="s">
        <v>261</v>
      </c>
      <c r="CZ12" s="70" t="s">
        <v>262</v>
      </c>
      <c r="DA12" s="70" t="s">
        <v>263</v>
      </c>
      <c r="DB12" s="70" t="s">
        <v>264</v>
      </c>
      <c r="DC12" s="70" t="s">
        <v>265</v>
      </c>
      <c r="DD12" s="70" t="s">
        <v>213</v>
      </c>
      <c r="DE12" s="70">
        <f t="shared" si="6"/>
        <v>3</v>
      </c>
      <c r="DF12" s="70">
        <f t="shared" si="7"/>
        <v>4</v>
      </c>
      <c r="DG12" s="70">
        <f t="shared" si="8"/>
        <v>1</v>
      </c>
      <c r="DH12" s="70">
        <f t="shared" si="9"/>
        <v>8</v>
      </c>
      <c r="DI12" s="70">
        <f t="shared" si="10"/>
        <v>7</v>
      </c>
      <c r="DJ12" s="70">
        <f t="shared" si="11"/>
        <v>16</v>
      </c>
      <c r="DK12" s="61">
        <f t="shared" si="12"/>
        <v>0.5</v>
      </c>
      <c r="DL12" s="62">
        <f t="shared" si="13"/>
        <v>3</v>
      </c>
      <c r="DM12" s="70">
        <v>3</v>
      </c>
      <c r="DN12" s="70" t="s">
        <v>222</v>
      </c>
      <c r="DO12" s="70">
        <v>1</v>
      </c>
      <c r="DP12" s="70">
        <v>0.5</v>
      </c>
      <c r="DQ12" s="70" t="s">
        <v>71</v>
      </c>
      <c r="DR12" s="70" t="s">
        <v>266</v>
      </c>
      <c r="DS12" s="70" t="s">
        <v>267</v>
      </c>
      <c r="DT12" s="70">
        <f t="shared" si="21"/>
        <v>3</v>
      </c>
      <c r="DU12" s="70">
        <f t="shared" si="22"/>
        <v>1</v>
      </c>
      <c r="DV12" s="70">
        <f t="shared" si="23"/>
        <v>2</v>
      </c>
      <c r="DW12" s="70">
        <f t="shared" si="24"/>
        <v>5</v>
      </c>
      <c r="DX12" s="70">
        <v>5</v>
      </c>
      <c r="DY12" s="70">
        <f t="shared" si="25"/>
        <v>7</v>
      </c>
      <c r="DZ12" s="70">
        <v>5</v>
      </c>
      <c r="EA12" s="51" t="s">
        <v>226</v>
      </c>
    </row>
    <row r="13" spans="1:131" s="48" customFormat="1" ht="409.6" x14ac:dyDescent="0.3">
      <c r="A13" s="39">
        <v>6</v>
      </c>
      <c r="B13" s="39" t="s">
        <v>274</v>
      </c>
      <c r="C13" s="81" t="s">
        <v>275</v>
      </c>
      <c r="D13" s="39" t="s">
        <v>276</v>
      </c>
      <c r="E13" s="81" t="s">
        <v>277</v>
      </c>
      <c r="F13" s="39" t="s">
        <v>278</v>
      </c>
      <c r="G13" s="58" t="s">
        <v>279</v>
      </c>
      <c r="H13" s="39" t="s">
        <v>280</v>
      </c>
      <c r="I13" s="39" t="s">
        <v>209</v>
      </c>
      <c r="J13" s="39" t="s">
        <v>210</v>
      </c>
      <c r="K13" s="39" t="s">
        <v>281</v>
      </c>
      <c r="L13" s="39" t="s">
        <v>282</v>
      </c>
      <c r="M13" s="39" t="s">
        <v>213</v>
      </c>
      <c r="N13" s="39" t="s">
        <v>214</v>
      </c>
      <c r="O13" s="39" t="s">
        <v>214</v>
      </c>
      <c r="P13" s="39" t="s">
        <v>213</v>
      </c>
      <c r="Q13" s="39" t="s">
        <v>213</v>
      </c>
      <c r="R13" s="39" t="s">
        <v>213</v>
      </c>
      <c r="S13" s="39" t="s">
        <v>213</v>
      </c>
      <c r="T13" s="39" t="s">
        <v>213</v>
      </c>
      <c r="U13" s="39" t="s">
        <v>214</v>
      </c>
      <c r="V13" s="39" t="s">
        <v>213</v>
      </c>
      <c r="W13" s="39" t="s">
        <v>213</v>
      </c>
      <c r="X13" s="39" t="s">
        <v>214</v>
      </c>
      <c r="Y13" s="39" t="s">
        <v>213</v>
      </c>
      <c r="Z13" s="39" t="s">
        <v>213</v>
      </c>
      <c r="AA13" s="39" t="s">
        <v>213</v>
      </c>
      <c r="AB13" s="39" t="s">
        <v>213</v>
      </c>
      <c r="AC13" s="39" t="s">
        <v>213</v>
      </c>
      <c r="AD13" s="39" t="s">
        <v>213</v>
      </c>
      <c r="AE13" s="39" t="s">
        <v>213</v>
      </c>
      <c r="AF13" s="39" t="s">
        <v>213</v>
      </c>
      <c r="AG13" s="39" t="s">
        <v>67</v>
      </c>
      <c r="AH13" s="39" t="s">
        <v>213</v>
      </c>
      <c r="AI13" s="39" t="s">
        <v>213</v>
      </c>
      <c r="AJ13" s="39" t="s">
        <v>213</v>
      </c>
      <c r="AK13" s="39" t="s">
        <v>70</v>
      </c>
      <c r="AL13" s="39" t="s">
        <v>213</v>
      </c>
      <c r="AM13" s="39" t="s">
        <v>213</v>
      </c>
      <c r="AN13" s="39" t="s">
        <v>213</v>
      </c>
      <c r="AO13" s="39" t="s">
        <v>213</v>
      </c>
      <c r="AP13" s="39" t="s">
        <v>213</v>
      </c>
      <c r="AQ13" s="39" t="s">
        <v>213</v>
      </c>
      <c r="AR13" s="39">
        <v>0</v>
      </c>
      <c r="AS13" s="39">
        <v>0</v>
      </c>
      <c r="AT13" s="39">
        <v>0</v>
      </c>
      <c r="AU13" s="39">
        <v>0</v>
      </c>
      <c r="AV13" s="39">
        <v>0</v>
      </c>
      <c r="AW13" s="39">
        <v>0</v>
      </c>
      <c r="AX13" s="39">
        <v>2</v>
      </c>
      <c r="AY13" s="39">
        <v>0</v>
      </c>
      <c r="AZ13" s="39">
        <v>0</v>
      </c>
      <c r="BA13" s="39">
        <v>0</v>
      </c>
      <c r="BB13" s="39">
        <v>1</v>
      </c>
      <c r="BC13" s="39">
        <v>0</v>
      </c>
      <c r="BD13" s="39">
        <v>0</v>
      </c>
      <c r="BE13" s="39">
        <v>2</v>
      </c>
      <c r="BF13" s="39">
        <v>1.5</v>
      </c>
      <c r="BG13" s="39">
        <v>0</v>
      </c>
      <c r="BH13" s="39">
        <v>0</v>
      </c>
      <c r="BI13" s="39">
        <v>0</v>
      </c>
      <c r="BJ13" s="39">
        <v>0</v>
      </c>
      <c r="BK13" s="39">
        <v>1</v>
      </c>
      <c r="BL13" s="39">
        <v>1</v>
      </c>
      <c r="BM13" s="39">
        <v>1</v>
      </c>
      <c r="BN13" s="39">
        <v>0</v>
      </c>
      <c r="BO13" s="39">
        <v>0</v>
      </c>
      <c r="BP13" s="39">
        <v>0</v>
      </c>
      <c r="BQ13" s="39">
        <v>0</v>
      </c>
      <c r="BR13" s="39">
        <v>0</v>
      </c>
      <c r="BS13" s="39">
        <v>0</v>
      </c>
      <c r="BT13" s="39">
        <v>0</v>
      </c>
      <c r="BU13" s="39">
        <v>2</v>
      </c>
      <c r="BV13" s="39">
        <v>0</v>
      </c>
      <c r="BW13" s="39">
        <v>2</v>
      </c>
      <c r="BX13" s="39">
        <v>0</v>
      </c>
      <c r="BY13" s="39">
        <v>0</v>
      </c>
      <c r="BZ13" s="39">
        <v>0</v>
      </c>
      <c r="CA13" s="39">
        <v>0</v>
      </c>
      <c r="CB13" s="39">
        <v>0</v>
      </c>
      <c r="CC13" s="39">
        <v>0</v>
      </c>
      <c r="CD13" s="39">
        <v>0</v>
      </c>
      <c r="CE13" s="39">
        <v>2</v>
      </c>
      <c r="CF13" s="39">
        <v>2</v>
      </c>
      <c r="CG13" s="39">
        <v>0</v>
      </c>
      <c r="CH13" s="39">
        <v>1</v>
      </c>
      <c r="CI13" s="39">
        <v>1</v>
      </c>
      <c r="CJ13" s="39">
        <v>0</v>
      </c>
      <c r="CK13" s="39">
        <v>0</v>
      </c>
      <c r="CL13" s="39">
        <v>0</v>
      </c>
      <c r="CM13" s="39">
        <v>1</v>
      </c>
      <c r="CN13" s="39">
        <v>0</v>
      </c>
      <c r="CO13" s="39">
        <v>7</v>
      </c>
      <c r="CP13" s="39">
        <v>2</v>
      </c>
      <c r="CQ13" s="39">
        <v>2</v>
      </c>
      <c r="CR13" s="39">
        <v>2</v>
      </c>
      <c r="CS13" s="39">
        <v>2</v>
      </c>
      <c r="CT13" s="39">
        <v>2</v>
      </c>
      <c r="CU13" s="39">
        <v>2</v>
      </c>
      <c r="CV13" s="39">
        <v>6</v>
      </c>
      <c r="CW13" s="39">
        <v>2</v>
      </c>
      <c r="CX13" s="39" t="s">
        <v>283</v>
      </c>
      <c r="CY13" s="39" t="s">
        <v>284</v>
      </c>
      <c r="CZ13" s="39" t="s">
        <v>285</v>
      </c>
      <c r="DA13" s="39" t="s">
        <v>286</v>
      </c>
      <c r="DB13" s="39" t="s">
        <v>287</v>
      </c>
      <c r="DC13" s="39" t="s">
        <v>288</v>
      </c>
      <c r="DD13" s="39" t="s">
        <v>213</v>
      </c>
      <c r="DE13" s="39">
        <v>3</v>
      </c>
      <c r="DF13" s="39">
        <v>1</v>
      </c>
      <c r="DG13" s="39">
        <v>12</v>
      </c>
      <c r="DH13" s="39">
        <v>16</v>
      </c>
      <c r="DI13" s="39">
        <v>3</v>
      </c>
      <c r="DJ13" s="39">
        <v>18</v>
      </c>
      <c r="DK13" s="39">
        <v>0.88888888888888884</v>
      </c>
      <c r="DL13" s="39">
        <v>0</v>
      </c>
      <c r="DM13" s="39">
        <v>3</v>
      </c>
      <c r="DN13" s="39">
        <v>2027</v>
      </c>
      <c r="DO13" s="39">
        <v>0</v>
      </c>
      <c r="DP13" s="39">
        <v>1</v>
      </c>
      <c r="DQ13" s="39" t="s">
        <v>71</v>
      </c>
      <c r="DR13" s="39" t="s">
        <v>289</v>
      </c>
      <c r="DS13" s="39" t="s">
        <v>290</v>
      </c>
      <c r="DT13" s="39">
        <v>4</v>
      </c>
      <c r="DU13" s="39">
        <v>4</v>
      </c>
      <c r="DV13" s="39">
        <v>1</v>
      </c>
      <c r="DW13" s="39">
        <v>8.5</v>
      </c>
      <c r="DX13" s="39">
        <v>3</v>
      </c>
      <c r="DY13" s="39">
        <v>3</v>
      </c>
      <c r="DZ13" s="39">
        <v>2</v>
      </c>
      <c r="EA13" s="47" t="s">
        <v>226</v>
      </c>
    </row>
    <row r="14" spans="1:131" s="48" customFormat="1" ht="138" x14ac:dyDescent="0.3">
      <c r="A14" s="39">
        <v>7</v>
      </c>
      <c r="B14" s="39" t="s">
        <v>291</v>
      </c>
      <c r="C14" s="81" t="s">
        <v>292</v>
      </c>
      <c r="D14" s="39" t="s">
        <v>293</v>
      </c>
      <c r="E14" s="81" t="s">
        <v>294</v>
      </c>
      <c r="F14" s="39" t="s">
        <v>295</v>
      </c>
      <c r="G14" s="39" t="s">
        <v>296</v>
      </c>
      <c r="H14" s="39" t="s">
        <v>297</v>
      </c>
      <c r="I14" s="39" t="s">
        <v>255</v>
      </c>
      <c r="J14" s="39" t="s">
        <v>298</v>
      </c>
      <c r="K14" s="39" t="s">
        <v>299</v>
      </c>
      <c r="L14" s="39" t="s">
        <v>300</v>
      </c>
      <c r="M14" s="39" t="s">
        <v>213</v>
      </c>
      <c r="N14" s="39" t="s">
        <v>213</v>
      </c>
      <c r="O14" s="39" t="s">
        <v>214</v>
      </c>
      <c r="P14" s="39" t="s">
        <v>213</v>
      </c>
      <c r="Q14" s="39" t="s">
        <v>213</v>
      </c>
      <c r="R14" s="39" t="s">
        <v>213</v>
      </c>
      <c r="S14" s="39" t="s">
        <v>213</v>
      </c>
      <c r="T14" s="39" t="s">
        <v>213</v>
      </c>
      <c r="U14" s="39" t="s">
        <v>213</v>
      </c>
      <c r="V14" s="39" t="s">
        <v>213</v>
      </c>
      <c r="W14" s="39" t="s">
        <v>213</v>
      </c>
      <c r="X14" s="39" t="s">
        <v>213</v>
      </c>
      <c r="Y14" s="39" t="s">
        <v>213</v>
      </c>
      <c r="Z14" s="39" t="s">
        <v>213</v>
      </c>
      <c r="AA14" s="39" t="s">
        <v>213</v>
      </c>
      <c r="AB14" s="39" t="s">
        <v>213</v>
      </c>
      <c r="AC14" s="39" t="s">
        <v>213</v>
      </c>
      <c r="AD14" s="39" t="s">
        <v>213</v>
      </c>
      <c r="AE14" s="39" t="s">
        <v>213</v>
      </c>
      <c r="AF14" s="39" t="s">
        <v>213</v>
      </c>
      <c r="AG14" s="39" t="s">
        <v>213</v>
      </c>
      <c r="AH14" s="39" t="s">
        <v>213</v>
      </c>
      <c r="AI14" s="39" t="s">
        <v>213</v>
      </c>
      <c r="AJ14" s="39" t="s">
        <v>213</v>
      </c>
      <c r="AK14" s="39" t="s">
        <v>70</v>
      </c>
      <c r="AL14" s="39" t="s">
        <v>213</v>
      </c>
      <c r="AM14" s="39" t="s">
        <v>71</v>
      </c>
      <c r="AN14" s="39" t="s">
        <v>213</v>
      </c>
      <c r="AO14" s="39" t="s">
        <v>213</v>
      </c>
      <c r="AP14" s="39" t="s">
        <v>213</v>
      </c>
      <c r="AQ14" s="39" t="s">
        <v>213</v>
      </c>
      <c r="AR14" s="39">
        <v>0</v>
      </c>
      <c r="AS14" s="39">
        <v>0</v>
      </c>
      <c r="AT14" s="39">
        <v>0</v>
      </c>
      <c r="AU14" s="39">
        <v>0</v>
      </c>
      <c r="AV14" s="39">
        <v>0</v>
      </c>
      <c r="AW14" s="39">
        <v>0</v>
      </c>
      <c r="AX14" s="39">
        <v>0</v>
      </c>
      <c r="AY14" s="39">
        <v>0</v>
      </c>
      <c r="AZ14" s="39">
        <v>0</v>
      </c>
      <c r="BA14" s="39">
        <v>0</v>
      </c>
      <c r="BB14" s="39">
        <v>2</v>
      </c>
      <c r="BC14" s="39">
        <v>0</v>
      </c>
      <c r="BD14" s="39">
        <v>1</v>
      </c>
      <c r="BE14" s="39">
        <f t="shared" si="0"/>
        <v>2</v>
      </c>
      <c r="BF14" s="49">
        <f t="shared" si="1"/>
        <v>1.5</v>
      </c>
      <c r="BG14" s="39">
        <v>0</v>
      </c>
      <c r="BH14" s="39">
        <v>0</v>
      </c>
      <c r="BI14" s="39">
        <v>0</v>
      </c>
      <c r="BJ14" s="39">
        <v>0</v>
      </c>
      <c r="BK14" s="39">
        <v>1</v>
      </c>
      <c r="BL14" s="39">
        <f t="shared" si="2"/>
        <v>1</v>
      </c>
      <c r="BM14" s="49">
        <f t="shared" si="3"/>
        <v>1</v>
      </c>
      <c r="BN14" s="39">
        <v>0</v>
      </c>
      <c r="BO14" s="39">
        <v>0</v>
      </c>
      <c r="BP14" s="39">
        <v>0</v>
      </c>
      <c r="BQ14" s="39">
        <v>0</v>
      </c>
      <c r="BR14" s="39">
        <v>0</v>
      </c>
      <c r="BS14" s="39">
        <v>0</v>
      </c>
      <c r="BT14" s="39">
        <v>0</v>
      </c>
      <c r="BU14" s="39">
        <v>1</v>
      </c>
      <c r="BV14" s="39">
        <v>0</v>
      </c>
      <c r="BW14" s="39">
        <v>0</v>
      </c>
      <c r="BX14" s="39">
        <v>0</v>
      </c>
      <c r="BY14" s="39">
        <v>0</v>
      </c>
      <c r="BZ14" s="39">
        <v>0</v>
      </c>
      <c r="CA14" s="39">
        <v>0</v>
      </c>
      <c r="CB14" s="39">
        <v>0</v>
      </c>
      <c r="CC14" s="39">
        <v>0</v>
      </c>
      <c r="CD14" s="39">
        <v>0</v>
      </c>
      <c r="CE14" s="39">
        <v>0</v>
      </c>
      <c r="CF14" s="39">
        <v>0</v>
      </c>
      <c r="CG14" s="39">
        <v>0</v>
      </c>
      <c r="CH14" s="39">
        <v>0</v>
      </c>
      <c r="CI14" s="39">
        <v>0</v>
      </c>
      <c r="CJ14" s="39">
        <v>0</v>
      </c>
      <c r="CK14" s="39">
        <v>0</v>
      </c>
      <c r="CL14" s="39">
        <v>0</v>
      </c>
      <c r="CM14" s="39">
        <v>2</v>
      </c>
      <c r="CN14" s="39">
        <v>0</v>
      </c>
      <c r="CO14" s="39">
        <f t="shared" si="20"/>
        <v>2</v>
      </c>
      <c r="CP14" s="39">
        <v>2</v>
      </c>
      <c r="CQ14" s="39">
        <v>1</v>
      </c>
      <c r="CR14" s="39">
        <v>2</v>
      </c>
      <c r="CS14" s="39">
        <v>1</v>
      </c>
      <c r="CT14" s="39">
        <v>1</v>
      </c>
      <c r="CU14" s="39">
        <v>1</v>
      </c>
      <c r="CV14" s="39">
        <f t="shared" si="4"/>
        <v>6</v>
      </c>
      <c r="CW14" s="49">
        <f>SUM(CP14:CU14)/CV14*DP14</f>
        <v>1.3333333333333333</v>
      </c>
      <c r="CX14" s="39" t="s">
        <v>301</v>
      </c>
      <c r="CY14" s="39" t="s">
        <v>302</v>
      </c>
      <c r="CZ14" s="39" t="s">
        <v>303</v>
      </c>
      <c r="DA14" s="39" t="s">
        <v>304</v>
      </c>
      <c r="DB14" s="39" t="s">
        <v>305</v>
      </c>
      <c r="DC14" s="39" t="s">
        <v>306</v>
      </c>
      <c r="DD14" s="39" t="s">
        <v>213</v>
      </c>
      <c r="DE14" s="39">
        <f t="shared" si="6"/>
        <v>3</v>
      </c>
      <c r="DF14" s="39">
        <f t="shared" si="7"/>
        <v>1</v>
      </c>
      <c r="DG14" s="39">
        <f t="shared" si="8"/>
        <v>8</v>
      </c>
      <c r="DH14" s="39">
        <f t="shared" si="9"/>
        <v>12</v>
      </c>
      <c r="DI14" s="39">
        <f t="shared" si="10"/>
        <v>3</v>
      </c>
      <c r="DJ14" s="39">
        <f t="shared" si="11"/>
        <v>18</v>
      </c>
      <c r="DK14" s="63">
        <f t="shared" si="12"/>
        <v>0.66666666666666663</v>
      </c>
      <c r="DL14" s="64">
        <f t="shared" si="13"/>
        <v>0</v>
      </c>
      <c r="DM14" s="39">
        <v>3</v>
      </c>
      <c r="DN14" s="39">
        <v>2024</v>
      </c>
      <c r="DO14" s="39">
        <v>0</v>
      </c>
      <c r="DP14" s="39">
        <v>1</v>
      </c>
      <c r="DQ14" s="39" t="s">
        <v>71</v>
      </c>
      <c r="DR14" s="39" t="s">
        <v>307</v>
      </c>
      <c r="DS14" s="39" t="s">
        <v>290</v>
      </c>
      <c r="DT14" s="39">
        <f t="shared" si="21"/>
        <v>3</v>
      </c>
      <c r="DU14" s="39">
        <f t="shared" si="22"/>
        <v>2</v>
      </c>
      <c r="DV14" s="39">
        <f t="shared" si="23"/>
        <v>1</v>
      </c>
      <c r="DW14" s="39">
        <f t="shared" si="24"/>
        <v>5.5</v>
      </c>
      <c r="DX14" s="39">
        <v>3</v>
      </c>
      <c r="DY14" s="39">
        <f t="shared" si="25"/>
        <v>3</v>
      </c>
      <c r="DZ14" s="39">
        <v>3</v>
      </c>
      <c r="EA14" s="47" t="s">
        <v>226</v>
      </c>
    </row>
    <row r="15" spans="1:131" s="48" customFormat="1" ht="165.6" x14ac:dyDescent="0.3">
      <c r="A15" s="39">
        <v>8</v>
      </c>
      <c r="B15" s="38" t="s">
        <v>308</v>
      </c>
      <c r="C15" s="40" t="s">
        <v>309</v>
      </c>
      <c r="D15" s="38" t="s">
        <v>310</v>
      </c>
      <c r="E15" s="81" t="s">
        <v>311</v>
      </c>
      <c r="F15" s="39" t="s">
        <v>312</v>
      </c>
      <c r="G15" s="39" t="s">
        <v>313</v>
      </c>
      <c r="H15" s="39" t="s">
        <v>314</v>
      </c>
      <c r="I15" s="39" t="s">
        <v>209</v>
      </c>
      <c r="J15" s="39" t="s">
        <v>210</v>
      </c>
      <c r="K15" s="39" t="s">
        <v>315</v>
      </c>
      <c r="L15" s="39" t="s">
        <v>316</v>
      </c>
      <c r="M15" s="39" t="s">
        <v>214</v>
      </c>
      <c r="N15" s="39" t="s">
        <v>213</v>
      </c>
      <c r="O15" s="39" t="s">
        <v>213</v>
      </c>
      <c r="P15" s="39" t="s">
        <v>213</v>
      </c>
      <c r="Q15" s="39" t="s">
        <v>213</v>
      </c>
      <c r="R15" s="39" t="s">
        <v>213</v>
      </c>
      <c r="S15" s="39" t="s">
        <v>213</v>
      </c>
      <c r="T15" s="39" t="s">
        <v>213</v>
      </c>
      <c r="U15" s="39" t="s">
        <v>213</v>
      </c>
      <c r="V15" s="39" t="s">
        <v>213</v>
      </c>
      <c r="W15" s="39" t="s">
        <v>213</v>
      </c>
      <c r="X15" s="39" t="s">
        <v>213</v>
      </c>
      <c r="Y15" s="39" t="s">
        <v>213</v>
      </c>
      <c r="Z15" s="39" t="s">
        <v>213</v>
      </c>
      <c r="AA15" s="39" t="s">
        <v>213</v>
      </c>
      <c r="AB15" s="39" t="s">
        <v>213</v>
      </c>
      <c r="AC15" s="39" t="s">
        <v>213</v>
      </c>
      <c r="AD15" s="39" t="s">
        <v>213</v>
      </c>
      <c r="AE15" s="39" t="s">
        <v>214</v>
      </c>
      <c r="AF15" s="39" t="s">
        <v>66</v>
      </c>
      <c r="AG15" s="39" t="s">
        <v>213</v>
      </c>
      <c r="AH15" s="39" t="s">
        <v>213</v>
      </c>
      <c r="AI15" s="39" t="s">
        <v>213</v>
      </c>
      <c r="AJ15" s="39" t="s">
        <v>213</v>
      </c>
      <c r="AK15" s="39" t="s">
        <v>213</v>
      </c>
      <c r="AL15" s="39" t="s">
        <v>66</v>
      </c>
      <c r="AM15" s="39" t="s">
        <v>213</v>
      </c>
      <c r="AN15" s="39" t="s">
        <v>213</v>
      </c>
      <c r="AO15" s="39" t="s">
        <v>213</v>
      </c>
      <c r="AP15" s="39" t="s">
        <v>213</v>
      </c>
      <c r="AQ15" s="39" t="s">
        <v>213</v>
      </c>
      <c r="AR15" s="39">
        <v>0</v>
      </c>
      <c r="AS15" s="39">
        <v>0</v>
      </c>
      <c r="AT15" s="39">
        <v>0</v>
      </c>
      <c r="AU15" s="39">
        <v>0</v>
      </c>
      <c r="AV15" s="39">
        <v>1</v>
      </c>
      <c r="AW15" s="39">
        <v>2</v>
      </c>
      <c r="AX15" s="39">
        <v>0</v>
      </c>
      <c r="AY15" s="39">
        <v>1</v>
      </c>
      <c r="AZ15" s="39">
        <v>1</v>
      </c>
      <c r="BA15" s="39">
        <v>0</v>
      </c>
      <c r="BB15" s="39">
        <v>0</v>
      </c>
      <c r="BC15" s="39">
        <v>1</v>
      </c>
      <c r="BD15" s="39">
        <v>0</v>
      </c>
      <c r="BE15" s="39">
        <v>5</v>
      </c>
      <c r="BF15" s="39">
        <v>1.2</v>
      </c>
      <c r="BG15" s="39">
        <v>0</v>
      </c>
      <c r="BH15" s="39">
        <v>0</v>
      </c>
      <c r="BI15" s="39">
        <v>0</v>
      </c>
      <c r="BJ15" s="39">
        <v>0</v>
      </c>
      <c r="BK15" s="39">
        <v>1</v>
      </c>
      <c r="BL15" s="39">
        <v>1</v>
      </c>
      <c r="BM15" s="39">
        <v>1</v>
      </c>
      <c r="BN15" s="39">
        <v>0</v>
      </c>
      <c r="BO15" s="39">
        <v>0</v>
      </c>
      <c r="BP15" s="39">
        <v>0</v>
      </c>
      <c r="BQ15" s="39">
        <v>0</v>
      </c>
      <c r="BR15" s="39">
        <v>0</v>
      </c>
      <c r="BS15" s="39">
        <v>0</v>
      </c>
      <c r="BT15" s="39">
        <v>0</v>
      </c>
      <c r="BU15" s="39">
        <v>0</v>
      </c>
      <c r="BV15" s="39">
        <v>0</v>
      </c>
      <c r="BW15" s="39">
        <v>1</v>
      </c>
      <c r="BX15" s="39">
        <v>0</v>
      </c>
      <c r="BY15" s="39">
        <v>0</v>
      </c>
      <c r="BZ15" s="39">
        <v>0</v>
      </c>
      <c r="CA15" s="39">
        <v>0</v>
      </c>
      <c r="CB15" s="39">
        <v>0</v>
      </c>
      <c r="CC15" s="39">
        <v>0</v>
      </c>
      <c r="CD15" s="39">
        <v>1</v>
      </c>
      <c r="CE15" s="39">
        <v>2</v>
      </c>
      <c r="CF15" s="39">
        <v>2</v>
      </c>
      <c r="CG15" s="39">
        <v>1</v>
      </c>
      <c r="CH15" s="39">
        <v>1</v>
      </c>
      <c r="CI15" s="39">
        <v>1</v>
      </c>
      <c r="CJ15" s="39">
        <v>1</v>
      </c>
      <c r="CK15" s="39">
        <v>1</v>
      </c>
      <c r="CL15" s="39">
        <v>1</v>
      </c>
      <c r="CM15" s="39">
        <v>0</v>
      </c>
      <c r="CN15" s="39">
        <v>1</v>
      </c>
      <c r="CO15" s="39">
        <v>11</v>
      </c>
      <c r="CP15" s="39">
        <v>1</v>
      </c>
      <c r="CQ15" s="39">
        <v>1</v>
      </c>
      <c r="CR15" s="39">
        <v>1</v>
      </c>
      <c r="CS15" s="39">
        <v>1</v>
      </c>
      <c r="CT15" s="39">
        <v>1</v>
      </c>
      <c r="CU15" s="39">
        <v>1</v>
      </c>
      <c r="CV15" s="39">
        <v>6</v>
      </c>
      <c r="CW15" s="39">
        <v>0.5</v>
      </c>
      <c r="CX15" s="39" t="s">
        <v>317</v>
      </c>
      <c r="CY15" s="39" t="s">
        <v>318</v>
      </c>
      <c r="CZ15" s="39" t="s">
        <v>319</v>
      </c>
      <c r="DA15" s="39" t="s">
        <v>320</v>
      </c>
      <c r="DB15" s="39" t="s">
        <v>321</v>
      </c>
      <c r="DC15" s="39" t="s">
        <v>322</v>
      </c>
      <c r="DD15" s="39" t="s">
        <v>213</v>
      </c>
      <c r="DE15" s="39">
        <v>6</v>
      </c>
      <c r="DF15" s="39">
        <v>1</v>
      </c>
      <c r="DG15" s="39">
        <v>6</v>
      </c>
      <c r="DH15" s="39">
        <v>13</v>
      </c>
      <c r="DI15" s="39">
        <v>6</v>
      </c>
      <c r="DJ15" s="39">
        <v>24</v>
      </c>
      <c r="DK15" s="39">
        <v>0.54166666666666663</v>
      </c>
      <c r="DL15" s="39">
        <v>0</v>
      </c>
      <c r="DM15" s="39">
        <v>3</v>
      </c>
      <c r="DN15" s="39">
        <v>2024</v>
      </c>
      <c r="DO15" s="39">
        <v>0</v>
      </c>
      <c r="DP15" s="39">
        <v>0.5</v>
      </c>
      <c r="DQ15" s="39" t="s">
        <v>71</v>
      </c>
      <c r="DR15" s="39" t="s">
        <v>323</v>
      </c>
      <c r="DS15" s="39" t="s">
        <v>290</v>
      </c>
      <c r="DT15" s="39">
        <v>3</v>
      </c>
      <c r="DU15" s="39">
        <v>1</v>
      </c>
      <c r="DV15" s="39">
        <v>1</v>
      </c>
      <c r="DW15" s="39">
        <v>4.5</v>
      </c>
      <c r="DX15" s="39">
        <v>2</v>
      </c>
      <c r="DY15" s="39">
        <v>6</v>
      </c>
      <c r="DZ15" s="39">
        <v>4</v>
      </c>
      <c r="EA15" s="47" t="s">
        <v>226</v>
      </c>
    </row>
    <row r="16" spans="1:131" s="48" customFormat="1" ht="317.39999999999998" x14ac:dyDescent="0.3">
      <c r="A16" s="39">
        <v>9</v>
      </c>
      <c r="B16" s="39" t="s">
        <v>308</v>
      </c>
      <c r="C16" s="81" t="s">
        <v>324</v>
      </c>
      <c r="D16" s="39" t="s">
        <v>310</v>
      </c>
      <c r="E16" s="81" t="s">
        <v>325</v>
      </c>
      <c r="F16" s="39" t="s">
        <v>326</v>
      </c>
      <c r="G16" s="39" t="s">
        <v>327</v>
      </c>
      <c r="H16" s="39" t="s">
        <v>328</v>
      </c>
      <c r="I16" s="39" t="s">
        <v>255</v>
      </c>
      <c r="J16" s="39" t="s">
        <v>329</v>
      </c>
      <c r="K16" s="39" t="s">
        <v>315</v>
      </c>
      <c r="L16" s="39" t="s">
        <v>316</v>
      </c>
      <c r="M16" s="39" t="s">
        <v>213</v>
      </c>
      <c r="N16" s="39" t="s">
        <v>213</v>
      </c>
      <c r="O16" s="39" t="s">
        <v>213</v>
      </c>
      <c r="P16" s="39" t="s">
        <v>213</v>
      </c>
      <c r="Q16" s="39" t="s">
        <v>213</v>
      </c>
      <c r="R16" s="39" t="s">
        <v>213</v>
      </c>
      <c r="S16" s="39" t="s">
        <v>213</v>
      </c>
      <c r="T16" s="39" t="s">
        <v>213</v>
      </c>
      <c r="U16" s="39" t="s">
        <v>213</v>
      </c>
      <c r="V16" s="39" t="s">
        <v>213</v>
      </c>
      <c r="W16" s="39" t="s">
        <v>213</v>
      </c>
      <c r="X16" s="39" t="s">
        <v>213</v>
      </c>
      <c r="Y16" s="39" t="s">
        <v>213</v>
      </c>
      <c r="Z16" s="39" t="s">
        <v>213</v>
      </c>
      <c r="AA16" s="39" t="s">
        <v>214</v>
      </c>
      <c r="AB16" s="39" t="s">
        <v>213</v>
      </c>
      <c r="AC16" s="39" t="s">
        <v>213</v>
      </c>
      <c r="AD16" s="39" t="s">
        <v>213</v>
      </c>
      <c r="AE16" s="39" t="s">
        <v>213</v>
      </c>
      <c r="AF16" s="39" t="s">
        <v>66</v>
      </c>
      <c r="AG16" s="39" t="s">
        <v>213</v>
      </c>
      <c r="AH16" s="39" t="s">
        <v>68</v>
      </c>
      <c r="AI16" s="39" t="s">
        <v>68</v>
      </c>
      <c r="AJ16" s="39" t="s">
        <v>213</v>
      </c>
      <c r="AK16" s="39" t="s">
        <v>213</v>
      </c>
      <c r="AL16" s="39" t="s">
        <v>66</v>
      </c>
      <c r="AM16" s="39" t="s">
        <v>213</v>
      </c>
      <c r="AN16" s="39" t="s">
        <v>213</v>
      </c>
      <c r="AO16" s="39" t="s">
        <v>213</v>
      </c>
      <c r="AP16" s="39" t="s">
        <v>213</v>
      </c>
      <c r="AQ16" s="39" t="s">
        <v>213</v>
      </c>
      <c r="AR16" s="39">
        <v>0</v>
      </c>
      <c r="AS16" s="39">
        <v>0</v>
      </c>
      <c r="AT16" s="39">
        <v>0</v>
      </c>
      <c r="AU16" s="39">
        <v>0</v>
      </c>
      <c r="AV16" s="39">
        <v>1</v>
      </c>
      <c r="AW16" s="39">
        <v>2</v>
      </c>
      <c r="AX16" s="39">
        <v>0</v>
      </c>
      <c r="AY16" s="39">
        <v>2</v>
      </c>
      <c r="AZ16" s="39">
        <v>2</v>
      </c>
      <c r="BA16" s="39">
        <v>0</v>
      </c>
      <c r="BB16" s="39">
        <v>0</v>
      </c>
      <c r="BC16" s="39">
        <v>2</v>
      </c>
      <c r="BD16" s="39">
        <v>0</v>
      </c>
      <c r="BE16" s="39">
        <v>5</v>
      </c>
      <c r="BF16" s="39">
        <v>1.8</v>
      </c>
      <c r="BG16" s="39">
        <v>0</v>
      </c>
      <c r="BH16" s="39">
        <v>0</v>
      </c>
      <c r="BI16" s="39">
        <v>0</v>
      </c>
      <c r="BJ16" s="39">
        <v>0</v>
      </c>
      <c r="BK16" s="39">
        <v>1</v>
      </c>
      <c r="BL16" s="39">
        <v>1</v>
      </c>
      <c r="BM16" s="39">
        <v>1</v>
      </c>
      <c r="BN16" s="39">
        <v>0</v>
      </c>
      <c r="BO16" s="39">
        <v>0</v>
      </c>
      <c r="BP16" s="39">
        <v>0</v>
      </c>
      <c r="BQ16" s="39">
        <v>0</v>
      </c>
      <c r="BR16" s="39">
        <v>0</v>
      </c>
      <c r="BS16" s="39">
        <v>0</v>
      </c>
      <c r="BT16" s="39">
        <v>0</v>
      </c>
      <c r="BU16" s="39">
        <v>0</v>
      </c>
      <c r="BV16" s="39">
        <v>0</v>
      </c>
      <c r="BW16" s="39">
        <v>1</v>
      </c>
      <c r="BX16" s="39">
        <v>0</v>
      </c>
      <c r="BY16" s="39">
        <v>0</v>
      </c>
      <c r="BZ16" s="39">
        <v>0</v>
      </c>
      <c r="CA16" s="39">
        <v>0</v>
      </c>
      <c r="CB16" s="39">
        <v>0</v>
      </c>
      <c r="CC16" s="39">
        <v>0</v>
      </c>
      <c r="CD16" s="39">
        <v>1</v>
      </c>
      <c r="CE16" s="39">
        <v>2</v>
      </c>
      <c r="CF16" s="39">
        <v>2</v>
      </c>
      <c r="CG16" s="39">
        <v>1</v>
      </c>
      <c r="CH16" s="39">
        <v>1</v>
      </c>
      <c r="CI16" s="39">
        <v>1</v>
      </c>
      <c r="CJ16" s="39">
        <v>1</v>
      </c>
      <c r="CK16" s="39">
        <v>1</v>
      </c>
      <c r="CL16" s="39">
        <v>1</v>
      </c>
      <c r="CM16" s="39">
        <v>0</v>
      </c>
      <c r="CN16" s="39">
        <v>1</v>
      </c>
      <c r="CO16" s="39">
        <v>11</v>
      </c>
      <c r="CP16" s="39">
        <v>2</v>
      </c>
      <c r="CQ16" s="39">
        <v>1</v>
      </c>
      <c r="CR16" s="39">
        <v>2</v>
      </c>
      <c r="CS16" s="39">
        <v>1</v>
      </c>
      <c r="CT16" s="39">
        <v>1</v>
      </c>
      <c r="CU16" s="39">
        <v>1</v>
      </c>
      <c r="CV16" s="39">
        <v>6</v>
      </c>
      <c r="CW16" s="39">
        <v>1.3333333333333333</v>
      </c>
      <c r="CX16" s="39" t="s">
        <v>317</v>
      </c>
      <c r="CY16" s="39" t="s">
        <v>330</v>
      </c>
      <c r="CZ16" s="39" t="s">
        <v>331</v>
      </c>
      <c r="DA16" s="39" t="s">
        <v>332</v>
      </c>
      <c r="DB16" s="39" t="s">
        <v>333</v>
      </c>
      <c r="DC16" s="39" t="s">
        <v>322</v>
      </c>
      <c r="DD16" s="39" t="s">
        <v>213</v>
      </c>
      <c r="DE16" s="39">
        <v>9</v>
      </c>
      <c r="DF16" s="39">
        <v>1</v>
      </c>
      <c r="DG16" s="39">
        <v>8</v>
      </c>
      <c r="DH16" s="39">
        <v>18</v>
      </c>
      <c r="DI16" s="39">
        <v>6</v>
      </c>
      <c r="DJ16" s="39">
        <v>24</v>
      </c>
      <c r="DK16" s="39">
        <v>0.75</v>
      </c>
      <c r="DL16" s="39">
        <v>0</v>
      </c>
      <c r="DM16" s="39">
        <v>3</v>
      </c>
      <c r="DN16" s="39">
        <v>2027</v>
      </c>
      <c r="DO16" s="39">
        <v>0</v>
      </c>
      <c r="DP16" s="39">
        <v>1</v>
      </c>
      <c r="DQ16" s="39" t="s">
        <v>223</v>
      </c>
      <c r="DR16" s="39" t="s">
        <v>334</v>
      </c>
      <c r="DS16" s="39" t="s">
        <v>267</v>
      </c>
      <c r="DT16" s="39">
        <v>4</v>
      </c>
      <c r="DU16" s="39">
        <v>2</v>
      </c>
      <c r="DV16" s="39">
        <v>1</v>
      </c>
      <c r="DW16" s="39">
        <v>6.5</v>
      </c>
      <c r="DX16" s="39">
        <v>2</v>
      </c>
      <c r="DY16" s="39">
        <v>6</v>
      </c>
      <c r="DZ16" s="39">
        <v>4</v>
      </c>
      <c r="EA16" s="47" t="s">
        <v>335</v>
      </c>
    </row>
    <row r="17" spans="1:131" s="48" customFormat="1" ht="179.4" x14ac:dyDescent="0.3">
      <c r="A17" s="39">
        <v>10</v>
      </c>
      <c r="B17" s="39" t="s">
        <v>336</v>
      </c>
      <c r="C17" s="81" t="s">
        <v>337</v>
      </c>
      <c r="D17" s="39" t="s">
        <v>338</v>
      </c>
      <c r="E17" s="81" t="s">
        <v>339</v>
      </c>
      <c r="F17" s="39" t="s">
        <v>340</v>
      </c>
      <c r="G17" s="39" t="s">
        <v>341</v>
      </c>
      <c r="H17" s="39" t="s">
        <v>342</v>
      </c>
      <c r="I17" s="39" t="s">
        <v>209</v>
      </c>
      <c r="J17" s="39" t="s">
        <v>343</v>
      </c>
      <c r="K17" s="39" t="s">
        <v>344</v>
      </c>
      <c r="L17" s="39" t="s">
        <v>345</v>
      </c>
      <c r="M17" s="39" t="s">
        <v>213</v>
      </c>
      <c r="N17" s="39" t="s">
        <v>213</v>
      </c>
      <c r="O17" s="39" t="s">
        <v>213</v>
      </c>
      <c r="P17" s="39" t="s">
        <v>213</v>
      </c>
      <c r="Q17" s="39" t="s">
        <v>213</v>
      </c>
      <c r="R17" s="39" t="s">
        <v>213</v>
      </c>
      <c r="S17" s="39" t="s">
        <v>213</v>
      </c>
      <c r="T17" s="39" t="s">
        <v>213</v>
      </c>
      <c r="U17" s="39" t="s">
        <v>213</v>
      </c>
      <c r="V17" s="39" t="s">
        <v>213</v>
      </c>
      <c r="W17" s="39" t="s">
        <v>213</v>
      </c>
      <c r="X17" s="39" t="s">
        <v>213</v>
      </c>
      <c r="Y17" s="39" t="s">
        <v>213</v>
      </c>
      <c r="Z17" s="39" t="s">
        <v>213</v>
      </c>
      <c r="AA17" s="39" t="s">
        <v>214</v>
      </c>
      <c r="AB17" s="39" t="s">
        <v>213</v>
      </c>
      <c r="AC17" s="39" t="s">
        <v>213</v>
      </c>
      <c r="AD17" s="39" t="s">
        <v>213</v>
      </c>
      <c r="AE17" s="39" t="s">
        <v>213</v>
      </c>
      <c r="AF17" s="39" t="s">
        <v>66</v>
      </c>
      <c r="AG17" s="39" t="s">
        <v>67</v>
      </c>
      <c r="AH17" s="39" t="s">
        <v>68</v>
      </c>
      <c r="AI17" s="39" t="s">
        <v>68</v>
      </c>
      <c r="AJ17" s="39" t="s">
        <v>69</v>
      </c>
      <c r="AK17" s="39" t="s">
        <v>70</v>
      </c>
      <c r="AL17" s="39" t="s">
        <v>66</v>
      </c>
      <c r="AM17" s="39" t="s">
        <v>213</v>
      </c>
      <c r="AN17" s="39" t="s">
        <v>213</v>
      </c>
      <c r="AO17" s="39" t="s">
        <v>213</v>
      </c>
      <c r="AP17" s="39" t="s">
        <v>213</v>
      </c>
      <c r="AQ17" s="39" t="s">
        <v>213</v>
      </c>
      <c r="AR17" s="39">
        <v>0</v>
      </c>
      <c r="AS17" s="39">
        <v>0</v>
      </c>
      <c r="AT17" s="39">
        <v>0</v>
      </c>
      <c r="AU17" s="39">
        <v>0</v>
      </c>
      <c r="AV17" s="39">
        <v>1</v>
      </c>
      <c r="AW17" s="39">
        <v>2</v>
      </c>
      <c r="AX17" s="39">
        <v>2</v>
      </c>
      <c r="AY17" s="39">
        <v>2</v>
      </c>
      <c r="AZ17" s="39">
        <v>2</v>
      </c>
      <c r="BA17" s="39">
        <v>2</v>
      </c>
      <c r="BB17" s="39">
        <v>2</v>
      </c>
      <c r="BC17" s="39">
        <v>2</v>
      </c>
      <c r="BD17" s="39">
        <v>0</v>
      </c>
      <c r="BE17" s="39">
        <f t="shared" si="0"/>
        <v>8</v>
      </c>
      <c r="BF17" s="49">
        <f t="shared" si="1"/>
        <v>1.875</v>
      </c>
      <c r="BG17" s="39">
        <v>0</v>
      </c>
      <c r="BH17" s="39">
        <v>0</v>
      </c>
      <c r="BI17" s="39">
        <v>0</v>
      </c>
      <c r="BJ17" s="39">
        <v>0</v>
      </c>
      <c r="BK17" s="39">
        <v>1</v>
      </c>
      <c r="BL17" s="39">
        <f t="shared" si="2"/>
        <v>1</v>
      </c>
      <c r="BM17" s="49">
        <f t="shared" si="3"/>
        <v>1</v>
      </c>
      <c r="BN17" s="39">
        <v>0</v>
      </c>
      <c r="BO17" s="39">
        <v>0</v>
      </c>
      <c r="BP17" s="39">
        <v>0</v>
      </c>
      <c r="BQ17" s="39">
        <v>0</v>
      </c>
      <c r="BR17" s="39">
        <v>1</v>
      </c>
      <c r="BS17" s="39">
        <v>0</v>
      </c>
      <c r="BT17" s="39">
        <v>0</v>
      </c>
      <c r="BU17" s="39">
        <v>0</v>
      </c>
      <c r="BV17" s="39">
        <v>0</v>
      </c>
      <c r="BW17" s="39">
        <v>1</v>
      </c>
      <c r="BX17" s="39">
        <v>0</v>
      </c>
      <c r="BY17" s="39">
        <v>0</v>
      </c>
      <c r="BZ17" s="39">
        <v>0</v>
      </c>
      <c r="CA17" s="39">
        <v>0</v>
      </c>
      <c r="CB17" s="39">
        <v>0</v>
      </c>
      <c r="CC17" s="39">
        <v>1</v>
      </c>
      <c r="CD17" s="39">
        <v>1</v>
      </c>
      <c r="CE17" s="39">
        <v>1</v>
      </c>
      <c r="CF17" s="39">
        <v>1</v>
      </c>
      <c r="CG17" s="39">
        <v>0</v>
      </c>
      <c r="CH17" s="39">
        <v>0</v>
      </c>
      <c r="CI17" s="39">
        <v>0</v>
      </c>
      <c r="CJ17" s="39">
        <v>0</v>
      </c>
      <c r="CK17" s="39">
        <v>2</v>
      </c>
      <c r="CL17" s="39">
        <v>2</v>
      </c>
      <c r="CM17" s="39">
        <v>1</v>
      </c>
      <c r="CN17" s="39">
        <v>1</v>
      </c>
      <c r="CO17" s="39">
        <f t="shared" ref="CO17:CO18" si="26">SUM(CE17:CN17)</f>
        <v>8</v>
      </c>
      <c r="CP17" s="39">
        <v>1</v>
      </c>
      <c r="CQ17" s="39">
        <v>1</v>
      </c>
      <c r="CR17" s="39">
        <v>1</v>
      </c>
      <c r="CS17" s="39">
        <v>1</v>
      </c>
      <c r="CT17" s="39">
        <v>1</v>
      </c>
      <c r="CU17" s="39">
        <v>1</v>
      </c>
      <c r="CV17" s="39">
        <f t="shared" si="4"/>
        <v>6</v>
      </c>
      <c r="CW17" s="49">
        <f t="shared" ref="CW17:CW18" si="27">SUM(CP17:CU17)/CV17*DP17</f>
        <v>0.5</v>
      </c>
      <c r="CX17" s="39" t="s">
        <v>346</v>
      </c>
      <c r="CY17" s="39" t="s">
        <v>347</v>
      </c>
      <c r="CZ17" s="39" t="s">
        <v>348</v>
      </c>
      <c r="DA17" s="39" t="s">
        <v>349</v>
      </c>
      <c r="DB17" s="39" t="s">
        <v>321</v>
      </c>
      <c r="DC17" s="39" t="s">
        <v>322</v>
      </c>
      <c r="DD17" s="39" t="s">
        <v>213</v>
      </c>
      <c r="DE17" s="39">
        <f t="shared" si="6"/>
        <v>15</v>
      </c>
      <c r="DF17" s="39">
        <f t="shared" si="7"/>
        <v>1</v>
      </c>
      <c r="DG17" s="39">
        <f t="shared" si="8"/>
        <v>6</v>
      </c>
      <c r="DH17" s="39">
        <f t="shared" si="9"/>
        <v>22</v>
      </c>
      <c r="DI17" s="39">
        <f t="shared" si="10"/>
        <v>9</v>
      </c>
      <c r="DJ17" s="39">
        <f t="shared" si="11"/>
        <v>30</v>
      </c>
      <c r="DK17" s="63">
        <f t="shared" si="12"/>
        <v>0.73333333333333328</v>
      </c>
      <c r="DL17" s="64">
        <f t="shared" si="13"/>
        <v>0</v>
      </c>
      <c r="DM17" s="39">
        <v>2</v>
      </c>
      <c r="DN17" s="39">
        <v>2027</v>
      </c>
      <c r="DO17" s="39">
        <v>0</v>
      </c>
      <c r="DP17" s="39">
        <v>0.5</v>
      </c>
      <c r="DQ17" s="39" t="s">
        <v>71</v>
      </c>
      <c r="DR17" s="39" t="s">
        <v>350</v>
      </c>
      <c r="DS17" s="39" t="s">
        <v>290</v>
      </c>
      <c r="DT17" s="39">
        <f t="shared" si="21"/>
        <v>3</v>
      </c>
      <c r="DU17" s="39">
        <f>IF(CW17=2,4,((IF(AND(CW17&lt;2,CW17&gt;=1.5),3,((IF(AND(CW17&lt;1.5,CW17&gt;=1),2,1)))))))</f>
        <v>1</v>
      </c>
      <c r="DV17" s="39">
        <f t="shared" si="23"/>
        <v>1</v>
      </c>
      <c r="DW17" s="39">
        <f t="shared" ref="DW17:DW29" si="28">DT17+DU17+(DV17*0.5)</f>
        <v>4.5</v>
      </c>
      <c r="DX17" s="39">
        <v>3</v>
      </c>
      <c r="DY17" s="39">
        <f t="shared" ref="DY17:DY25" si="29">BE17+BL17</f>
        <v>9</v>
      </c>
      <c r="DZ17" s="39">
        <v>2</v>
      </c>
      <c r="EA17" s="47" t="s">
        <v>226</v>
      </c>
    </row>
    <row r="18" spans="1:131" s="48" customFormat="1" ht="262.2" x14ac:dyDescent="0.3">
      <c r="A18" s="39">
        <v>11</v>
      </c>
      <c r="B18" s="56" t="s">
        <v>351</v>
      </c>
      <c r="C18" s="81" t="s">
        <v>352</v>
      </c>
      <c r="D18" s="39" t="s">
        <v>353</v>
      </c>
      <c r="E18" s="81" t="s">
        <v>354</v>
      </c>
      <c r="F18" s="39" t="s">
        <v>355</v>
      </c>
      <c r="G18" s="39" t="s">
        <v>506</v>
      </c>
      <c r="H18" s="39" t="s">
        <v>356</v>
      </c>
      <c r="I18" s="39" t="s">
        <v>255</v>
      </c>
      <c r="J18" s="39" t="s">
        <v>298</v>
      </c>
      <c r="K18" s="55" t="s">
        <v>357</v>
      </c>
      <c r="L18" s="55" t="s">
        <v>358</v>
      </c>
      <c r="M18" s="39" t="s">
        <v>213</v>
      </c>
      <c r="N18" s="39" t="s">
        <v>213</v>
      </c>
      <c r="O18" s="39" t="s">
        <v>213</v>
      </c>
      <c r="P18" s="39" t="s">
        <v>213</v>
      </c>
      <c r="Q18" s="39" t="s">
        <v>213</v>
      </c>
      <c r="R18" s="39" t="s">
        <v>213</v>
      </c>
      <c r="S18" s="39" t="s">
        <v>213</v>
      </c>
      <c r="T18" s="39" t="s">
        <v>213</v>
      </c>
      <c r="U18" s="39" t="s">
        <v>213</v>
      </c>
      <c r="V18" s="39" t="s">
        <v>213</v>
      </c>
      <c r="W18" s="39" t="s">
        <v>214</v>
      </c>
      <c r="X18" s="39" t="s">
        <v>213</v>
      </c>
      <c r="Y18" s="39" t="s">
        <v>213</v>
      </c>
      <c r="Z18" s="39" t="s">
        <v>213</v>
      </c>
      <c r="AA18" s="39" t="s">
        <v>213</v>
      </c>
      <c r="AB18" s="39" t="s">
        <v>213</v>
      </c>
      <c r="AC18" s="39" t="s">
        <v>213</v>
      </c>
      <c r="AD18" s="39" t="s">
        <v>213</v>
      </c>
      <c r="AE18" s="39" t="s">
        <v>213</v>
      </c>
      <c r="AF18" s="39" t="s">
        <v>66</v>
      </c>
      <c r="AG18" s="39" t="s">
        <v>213</v>
      </c>
      <c r="AH18" s="39" t="s">
        <v>213</v>
      </c>
      <c r="AI18" s="39" t="s">
        <v>68</v>
      </c>
      <c r="AJ18" s="39" t="s">
        <v>69</v>
      </c>
      <c r="AK18" s="39" t="s">
        <v>213</v>
      </c>
      <c r="AL18" s="39" t="s">
        <v>66</v>
      </c>
      <c r="AM18" s="39" t="s">
        <v>213</v>
      </c>
      <c r="AN18" s="39" t="s">
        <v>213</v>
      </c>
      <c r="AO18" s="39" t="s">
        <v>213</v>
      </c>
      <c r="AP18" s="39" t="s">
        <v>213</v>
      </c>
      <c r="AQ18" s="39" t="s">
        <v>213</v>
      </c>
      <c r="AR18" s="39">
        <v>0</v>
      </c>
      <c r="AS18" s="39">
        <v>0</v>
      </c>
      <c r="AT18" s="39">
        <v>0</v>
      </c>
      <c r="AU18" s="39">
        <v>0</v>
      </c>
      <c r="AV18" s="39">
        <v>1</v>
      </c>
      <c r="AW18" s="39">
        <v>1</v>
      </c>
      <c r="AX18" s="39">
        <v>0</v>
      </c>
      <c r="AY18" s="39">
        <v>0</v>
      </c>
      <c r="AZ18" s="39">
        <v>1</v>
      </c>
      <c r="BA18" s="39">
        <v>1</v>
      </c>
      <c r="BB18" s="39">
        <v>0</v>
      </c>
      <c r="BC18" s="39">
        <v>2</v>
      </c>
      <c r="BD18" s="39">
        <v>0</v>
      </c>
      <c r="BE18" s="39">
        <f t="shared" si="0"/>
        <v>5</v>
      </c>
      <c r="BF18" s="49">
        <f t="shared" si="1"/>
        <v>1.2</v>
      </c>
      <c r="BG18" s="39">
        <v>0</v>
      </c>
      <c r="BH18" s="39">
        <v>0</v>
      </c>
      <c r="BI18" s="39">
        <v>0</v>
      </c>
      <c r="BJ18" s="39">
        <v>0</v>
      </c>
      <c r="BK18" s="39">
        <v>1</v>
      </c>
      <c r="BL18" s="39">
        <f t="shared" si="2"/>
        <v>1</v>
      </c>
      <c r="BM18" s="49">
        <f t="shared" si="3"/>
        <v>1</v>
      </c>
      <c r="BN18" s="39">
        <v>0</v>
      </c>
      <c r="BO18" s="39">
        <v>0</v>
      </c>
      <c r="BP18" s="39">
        <v>0</v>
      </c>
      <c r="BQ18" s="39">
        <v>0</v>
      </c>
      <c r="BR18" s="39">
        <v>1</v>
      </c>
      <c r="BS18" s="39">
        <v>0</v>
      </c>
      <c r="BT18" s="39">
        <v>0</v>
      </c>
      <c r="BU18" s="39">
        <v>0</v>
      </c>
      <c r="BV18" s="39">
        <v>0</v>
      </c>
      <c r="BW18" s="39">
        <v>1</v>
      </c>
      <c r="BX18" s="39">
        <v>0</v>
      </c>
      <c r="BY18" s="39">
        <v>0</v>
      </c>
      <c r="BZ18" s="39">
        <v>0</v>
      </c>
      <c r="CA18" s="39">
        <v>0</v>
      </c>
      <c r="CB18" s="39">
        <v>0</v>
      </c>
      <c r="CC18" s="39">
        <v>1</v>
      </c>
      <c r="CD18" s="39">
        <v>1</v>
      </c>
      <c r="CE18" s="39">
        <v>1</v>
      </c>
      <c r="CF18" s="39">
        <v>0</v>
      </c>
      <c r="CG18" s="39">
        <v>0</v>
      </c>
      <c r="CH18" s="39">
        <v>0</v>
      </c>
      <c r="CI18" s="39">
        <v>0</v>
      </c>
      <c r="CJ18" s="39">
        <v>0</v>
      </c>
      <c r="CK18" s="39">
        <v>1</v>
      </c>
      <c r="CL18" s="39">
        <v>2</v>
      </c>
      <c r="CM18" s="39">
        <v>1</v>
      </c>
      <c r="CN18" s="39">
        <v>1</v>
      </c>
      <c r="CO18" s="39">
        <f t="shared" si="26"/>
        <v>6</v>
      </c>
      <c r="CP18" s="39">
        <v>1</v>
      </c>
      <c r="CQ18" s="39">
        <v>1</v>
      </c>
      <c r="CR18" s="39">
        <v>1</v>
      </c>
      <c r="CS18" s="39">
        <v>1</v>
      </c>
      <c r="CT18" s="39">
        <v>1</v>
      </c>
      <c r="CU18" s="39">
        <v>1</v>
      </c>
      <c r="CV18" s="39">
        <f t="shared" si="4"/>
        <v>6</v>
      </c>
      <c r="CW18" s="49">
        <f t="shared" si="27"/>
        <v>0.5</v>
      </c>
      <c r="CX18" s="39" t="s">
        <v>359</v>
      </c>
      <c r="CY18" s="39" t="s">
        <v>360</v>
      </c>
      <c r="CZ18" s="39" t="s">
        <v>361</v>
      </c>
      <c r="DA18" s="39" t="s">
        <v>362</v>
      </c>
      <c r="DB18" s="39" t="s">
        <v>321</v>
      </c>
      <c r="DC18" s="39" t="s">
        <v>363</v>
      </c>
      <c r="DD18" s="39" t="s">
        <v>213</v>
      </c>
      <c r="DE18" s="39">
        <f t="shared" si="6"/>
        <v>6</v>
      </c>
      <c r="DF18" s="39">
        <f t="shared" si="7"/>
        <v>1</v>
      </c>
      <c r="DG18" s="39">
        <f t="shared" si="8"/>
        <v>6</v>
      </c>
      <c r="DH18" s="39">
        <f t="shared" si="9"/>
        <v>13</v>
      </c>
      <c r="DI18" s="39">
        <f t="shared" si="10"/>
        <v>6</v>
      </c>
      <c r="DJ18" s="39">
        <f t="shared" si="11"/>
        <v>24</v>
      </c>
      <c r="DK18" s="63">
        <f t="shared" si="12"/>
        <v>0.54166666666666663</v>
      </c>
      <c r="DL18" s="64">
        <f t="shared" si="13"/>
        <v>0</v>
      </c>
      <c r="DM18" s="39">
        <v>3</v>
      </c>
      <c r="DN18" s="39" t="s">
        <v>222</v>
      </c>
      <c r="DO18" s="39">
        <v>1</v>
      </c>
      <c r="DP18" s="39">
        <v>0.5</v>
      </c>
      <c r="DQ18" s="39" t="s">
        <v>71</v>
      </c>
      <c r="DR18" s="39" t="s">
        <v>364</v>
      </c>
      <c r="DS18" s="39" t="s">
        <v>290</v>
      </c>
      <c r="DT18" s="39">
        <f t="shared" si="21"/>
        <v>3</v>
      </c>
      <c r="DU18" s="39">
        <f>IF(CW18=2,4,((IF(AND(CW18&lt;2,CW18&gt;=1.5),3,((IF(AND(CW18&lt;1.5,CW18&gt;=1),2,1)))))))</f>
        <v>1</v>
      </c>
      <c r="DV18" s="39">
        <f t="shared" si="23"/>
        <v>1</v>
      </c>
      <c r="DW18" s="39">
        <f t="shared" si="28"/>
        <v>4.5</v>
      </c>
      <c r="DX18" s="39">
        <v>5</v>
      </c>
      <c r="DY18" s="39">
        <f t="shared" si="29"/>
        <v>6</v>
      </c>
      <c r="DZ18" s="39">
        <v>4</v>
      </c>
      <c r="EA18" s="47" t="s">
        <v>226</v>
      </c>
    </row>
    <row r="19" spans="1:131" s="48" customFormat="1" ht="151.80000000000001" x14ac:dyDescent="0.3">
      <c r="A19" s="39">
        <v>12</v>
      </c>
      <c r="B19" s="39" t="s">
        <v>308</v>
      </c>
      <c r="C19" s="81" t="s">
        <v>365</v>
      </c>
      <c r="D19" s="39" t="s">
        <v>366</v>
      </c>
      <c r="E19" s="81" t="s">
        <v>367</v>
      </c>
      <c r="F19" s="39" t="s">
        <v>368</v>
      </c>
      <c r="G19" s="39" t="s">
        <v>369</v>
      </c>
      <c r="H19" s="39" t="s">
        <v>370</v>
      </c>
      <c r="I19" s="39" t="s">
        <v>255</v>
      </c>
      <c r="J19" s="39" t="s">
        <v>329</v>
      </c>
      <c r="K19" s="39" t="s">
        <v>371</v>
      </c>
      <c r="L19" s="39" t="s">
        <v>316</v>
      </c>
      <c r="M19" s="39" t="s">
        <v>214</v>
      </c>
      <c r="N19" s="39" t="s">
        <v>213</v>
      </c>
      <c r="O19" s="39" t="s">
        <v>213</v>
      </c>
      <c r="P19" s="39" t="s">
        <v>213</v>
      </c>
      <c r="Q19" s="39" t="s">
        <v>213</v>
      </c>
      <c r="R19" s="39" t="s">
        <v>213</v>
      </c>
      <c r="S19" s="39" t="s">
        <v>213</v>
      </c>
      <c r="T19" s="39" t="s">
        <v>213</v>
      </c>
      <c r="U19" s="39" t="s">
        <v>213</v>
      </c>
      <c r="V19" s="39" t="s">
        <v>213</v>
      </c>
      <c r="W19" s="39" t="s">
        <v>213</v>
      </c>
      <c r="X19" s="39" t="s">
        <v>213</v>
      </c>
      <c r="Y19" s="39" t="s">
        <v>213</v>
      </c>
      <c r="Z19" s="39" t="s">
        <v>213</v>
      </c>
      <c r="AA19" s="39" t="s">
        <v>214</v>
      </c>
      <c r="AB19" s="39" t="s">
        <v>213</v>
      </c>
      <c r="AC19" s="39" t="s">
        <v>213</v>
      </c>
      <c r="AD19" s="39" t="s">
        <v>213</v>
      </c>
      <c r="AE19" s="39" t="s">
        <v>213</v>
      </c>
      <c r="AF19" s="39" t="s">
        <v>66</v>
      </c>
      <c r="AG19" s="39" t="s">
        <v>213</v>
      </c>
      <c r="AH19" s="39" t="s">
        <v>213</v>
      </c>
      <c r="AI19" s="39" t="s">
        <v>213</v>
      </c>
      <c r="AJ19" s="39" t="s">
        <v>213</v>
      </c>
      <c r="AK19" s="39" t="s">
        <v>213</v>
      </c>
      <c r="AL19" s="39" t="s">
        <v>66</v>
      </c>
      <c r="AM19" s="39" t="s">
        <v>213</v>
      </c>
      <c r="AN19" s="39" t="s">
        <v>213</v>
      </c>
      <c r="AO19" s="39" t="s">
        <v>213</v>
      </c>
      <c r="AP19" s="39" t="s">
        <v>213</v>
      </c>
      <c r="AQ19" s="39" t="s">
        <v>213</v>
      </c>
      <c r="AR19" s="39">
        <v>0</v>
      </c>
      <c r="AS19" s="39">
        <v>0</v>
      </c>
      <c r="AT19" s="39">
        <v>0</v>
      </c>
      <c r="AU19" s="39">
        <v>0</v>
      </c>
      <c r="AV19" s="39">
        <v>2</v>
      </c>
      <c r="AW19" s="39">
        <v>2</v>
      </c>
      <c r="AX19" s="39">
        <v>0</v>
      </c>
      <c r="AY19" s="39">
        <v>0</v>
      </c>
      <c r="AZ19" s="39">
        <v>0</v>
      </c>
      <c r="BA19" s="39">
        <v>0</v>
      </c>
      <c r="BB19" s="39">
        <v>0</v>
      </c>
      <c r="BC19" s="39">
        <v>2</v>
      </c>
      <c r="BD19" s="39">
        <v>0</v>
      </c>
      <c r="BE19" s="39">
        <v>3</v>
      </c>
      <c r="BF19" s="39">
        <v>2</v>
      </c>
      <c r="BG19" s="39">
        <v>0</v>
      </c>
      <c r="BH19" s="39">
        <v>0</v>
      </c>
      <c r="BI19" s="39">
        <v>0</v>
      </c>
      <c r="BJ19" s="39">
        <v>0</v>
      </c>
      <c r="BK19" s="39">
        <v>1</v>
      </c>
      <c r="BL19" s="39">
        <v>1</v>
      </c>
      <c r="BM19" s="39">
        <v>1</v>
      </c>
      <c r="BN19" s="39" t="s">
        <v>213</v>
      </c>
      <c r="BO19" s="39" t="s">
        <v>213</v>
      </c>
      <c r="BP19" s="39" t="s">
        <v>213</v>
      </c>
      <c r="BQ19" s="39" t="s">
        <v>213</v>
      </c>
      <c r="BR19" s="39" t="s">
        <v>213</v>
      </c>
      <c r="BS19" s="39" t="s">
        <v>213</v>
      </c>
      <c r="BT19" s="39" t="s">
        <v>213</v>
      </c>
      <c r="BU19" s="39" t="s">
        <v>213</v>
      </c>
      <c r="BV19" s="39" t="s">
        <v>213</v>
      </c>
      <c r="BW19" s="39" t="s">
        <v>213</v>
      </c>
      <c r="BX19" s="39" t="s">
        <v>213</v>
      </c>
      <c r="BY19" s="39" t="s">
        <v>213</v>
      </c>
      <c r="BZ19" s="39" t="s">
        <v>213</v>
      </c>
      <c r="CA19" s="39" t="s">
        <v>213</v>
      </c>
      <c r="CB19" s="39" t="s">
        <v>213</v>
      </c>
      <c r="CC19" s="39" t="s">
        <v>213</v>
      </c>
      <c r="CD19" s="39" t="s">
        <v>213</v>
      </c>
      <c r="CE19" s="39" t="s">
        <v>213</v>
      </c>
      <c r="CF19" s="39" t="s">
        <v>213</v>
      </c>
      <c r="CG19" s="39" t="s">
        <v>213</v>
      </c>
      <c r="CH19" s="39" t="s">
        <v>213</v>
      </c>
      <c r="CI19" s="39" t="s">
        <v>213</v>
      </c>
      <c r="CJ19" s="39" t="s">
        <v>213</v>
      </c>
      <c r="CK19" s="39" t="s">
        <v>213</v>
      </c>
      <c r="CL19" s="39" t="s">
        <v>213</v>
      </c>
      <c r="CM19" s="39" t="s">
        <v>213</v>
      </c>
      <c r="CN19" s="39" t="s">
        <v>213</v>
      </c>
      <c r="CO19" s="39" t="s">
        <v>213</v>
      </c>
      <c r="CP19" s="39">
        <v>2</v>
      </c>
      <c r="CQ19" s="39">
        <v>2</v>
      </c>
      <c r="CR19" s="39">
        <v>2</v>
      </c>
      <c r="CS19" s="39">
        <v>2</v>
      </c>
      <c r="CT19" s="39">
        <v>2</v>
      </c>
      <c r="CU19" s="39">
        <v>2</v>
      </c>
      <c r="CV19" s="39">
        <v>6</v>
      </c>
      <c r="CW19" s="39">
        <v>2</v>
      </c>
      <c r="CX19" s="39" t="s">
        <v>317</v>
      </c>
      <c r="CY19" s="39" t="s">
        <v>330</v>
      </c>
      <c r="CZ19" s="39" t="s">
        <v>331</v>
      </c>
      <c r="DA19" s="39" t="s">
        <v>332</v>
      </c>
      <c r="DB19" s="39" t="s">
        <v>333</v>
      </c>
      <c r="DC19" s="39" t="s">
        <v>372</v>
      </c>
      <c r="DD19" s="39" t="s">
        <v>213</v>
      </c>
      <c r="DE19" s="39">
        <v>6</v>
      </c>
      <c r="DF19" s="39">
        <v>1</v>
      </c>
      <c r="DG19" s="39">
        <v>12</v>
      </c>
      <c r="DH19" s="39">
        <v>19</v>
      </c>
      <c r="DI19" s="39">
        <v>4</v>
      </c>
      <c r="DJ19" s="39">
        <v>20</v>
      </c>
      <c r="DK19" s="39">
        <v>0.95</v>
      </c>
      <c r="DL19" s="39">
        <v>0</v>
      </c>
      <c r="DM19" s="39">
        <v>3</v>
      </c>
      <c r="DN19" s="39">
        <v>2027</v>
      </c>
      <c r="DO19" s="39">
        <v>0</v>
      </c>
      <c r="DP19" s="39">
        <v>1</v>
      </c>
      <c r="DQ19" s="39" t="s">
        <v>223</v>
      </c>
      <c r="DR19" s="39" t="s">
        <v>373</v>
      </c>
      <c r="DS19" s="39" t="s">
        <v>290</v>
      </c>
      <c r="DT19" s="39">
        <v>4</v>
      </c>
      <c r="DU19" s="39">
        <v>4</v>
      </c>
      <c r="DV19" s="39">
        <v>1</v>
      </c>
      <c r="DW19" s="39">
        <v>8.5</v>
      </c>
      <c r="DX19" s="39">
        <v>3</v>
      </c>
      <c r="DY19" s="39">
        <v>4</v>
      </c>
      <c r="DZ19" s="39">
        <v>5</v>
      </c>
      <c r="EA19" s="47" t="s">
        <v>335</v>
      </c>
    </row>
    <row r="20" spans="1:131" s="42" customFormat="1" ht="289.95" customHeight="1" x14ac:dyDescent="0.3">
      <c r="A20" s="72">
        <v>13</v>
      </c>
      <c r="B20" s="78" t="s">
        <v>374</v>
      </c>
      <c r="C20" s="79" t="s">
        <v>375</v>
      </c>
      <c r="D20" s="78" t="s">
        <v>376</v>
      </c>
      <c r="E20" s="73" t="s">
        <v>377</v>
      </c>
      <c r="F20" s="72" t="s">
        <v>378</v>
      </c>
      <c r="G20" s="72" t="s">
        <v>379</v>
      </c>
      <c r="H20" s="72" t="s">
        <v>380</v>
      </c>
      <c r="I20" s="72" t="s">
        <v>209</v>
      </c>
      <c r="J20" s="72" t="s">
        <v>210</v>
      </c>
      <c r="K20" s="72" t="s">
        <v>381</v>
      </c>
      <c r="L20" s="72" t="s">
        <v>381</v>
      </c>
      <c r="M20" s="72" t="s">
        <v>213</v>
      </c>
      <c r="N20" s="72" t="s">
        <v>214</v>
      </c>
      <c r="O20" s="72" t="s">
        <v>214</v>
      </c>
      <c r="P20" s="72" t="s">
        <v>213</v>
      </c>
      <c r="Q20" s="72" t="s">
        <v>213</v>
      </c>
      <c r="R20" s="72" t="s">
        <v>213</v>
      </c>
      <c r="S20" s="72" t="s">
        <v>213</v>
      </c>
      <c r="T20" s="72" t="s">
        <v>213</v>
      </c>
      <c r="U20" s="72" t="s">
        <v>213</v>
      </c>
      <c r="V20" s="72" t="s">
        <v>214</v>
      </c>
      <c r="W20" s="72" t="s">
        <v>213</v>
      </c>
      <c r="X20" s="72" t="s">
        <v>213</v>
      </c>
      <c r="Y20" s="72" t="s">
        <v>213</v>
      </c>
      <c r="Z20" s="72" t="s">
        <v>213</v>
      </c>
      <c r="AA20" s="72" t="s">
        <v>214</v>
      </c>
      <c r="AB20" s="72" t="s">
        <v>213</v>
      </c>
      <c r="AC20" s="72" t="s">
        <v>214</v>
      </c>
      <c r="AD20" s="72" t="s">
        <v>214</v>
      </c>
      <c r="AE20" s="72" t="s">
        <v>213</v>
      </c>
      <c r="AF20" s="72" t="s">
        <v>213</v>
      </c>
      <c r="AG20" s="72" t="s">
        <v>67</v>
      </c>
      <c r="AH20" s="72" t="s">
        <v>68</v>
      </c>
      <c r="AI20" s="72" t="s">
        <v>213</v>
      </c>
      <c r="AJ20" s="72" t="s">
        <v>213</v>
      </c>
      <c r="AK20" s="72" t="s">
        <v>70</v>
      </c>
      <c r="AL20" s="72" t="s">
        <v>213</v>
      </c>
      <c r="AM20" s="72" t="s">
        <v>213</v>
      </c>
      <c r="AN20" s="72" t="s">
        <v>213</v>
      </c>
      <c r="AO20" s="72" t="s">
        <v>213</v>
      </c>
      <c r="AP20" s="72" t="s">
        <v>213</v>
      </c>
      <c r="AQ20" s="72" t="s">
        <v>213</v>
      </c>
      <c r="AR20" s="72">
        <v>1</v>
      </c>
      <c r="AS20" s="72">
        <v>1</v>
      </c>
      <c r="AT20" s="72">
        <v>1</v>
      </c>
      <c r="AU20" s="72">
        <v>1</v>
      </c>
      <c r="AV20" s="72">
        <v>1</v>
      </c>
      <c r="AW20" s="72">
        <v>0</v>
      </c>
      <c r="AX20" s="72">
        <v>2</v>
      </c>
      <c r="AY20" s="72">
        <v>2</v>
      </c>
      <c r="AZ20" s="72">
        <v>1</v>
      </c>
      <c r="BA20" s="72">
        <v>0</v>
      </c>
      <c r="BB20" s="72">
        <v>1</v>
      </c>
      <c r="BC20" s="72">
        <v>1</v>
      </c>
      <c r="BD20" s="72">
        <v>0</v>
      </c>
      <c r="BE20" s="72">
        <v>10</v>
      </c>
      <c r="BF20" s="72">
        <v>1.2</v>
      </c>
      <c r="BG20" s="72">
        <v>0</v>
      </c>
      <c r="BH20" s="72">
        <v>0</v>
      </c>
      <c r="BI20" s="72">
        <v>0</v>
      </c>
      <c r="BJ20" s="72">
        <v>0</v>
      </c>
      <c r="BK20" s="72">
        <v>1</v>
      </c>
      <c r="BL20" s="72">
        <v>1</v>
      </c>
      <c r="BM20" s="72">
        <v>1</v>
      </c>
      <c r="BN20" s="72">
        <v>1</v>
      </c>
      <c r="BO20" s="72">
        <v>0</v>
      </c>
      <c r="BP20" s="72">
        <v>1</v>
      </c>
      <c r="BQ20" s="72">
        <v>1</v>
      </c>
      <c r="BR20" s="72">
        <v>1</v>
      </c>
      <c r="BS20" s="72">
        <v>1</v>
      </c>
      <c r="BT20" s="72">
        <v>1</v>
      </c>
      <c r="BU20" s="72">
        <v>1</v>
      </c>
      <c r="BV20" s="72">
        <v>0</v>
      </c>
      <c r="BW20" s="72">
        <v>1</v>
      </c>
      <c r="BX20" s="72">
        <v>0</v>
      </c>
      <c r="BY20" s="72">
        <v>1</v>
      </c>
      <c r="BZ20" s="72">
        <v>1</v>
      </c>
      <c r="CA20" s="72">
        <v>1</v>
      </c>
      <c r="CB20" s="72">
        <v>1</v>
      </c>
      <c r="CC20" s="72">
        <v>1</v>
      </c>
      <c r="CD20" s="72">
        <v>1</v>
      </c>
      <c r="CE20" s="72">
        <v>1</v>
      </c>
      <c r="CF20" s="72">
        <v>1</v>
      </c>
      <c r="CG20" s="72">
        <v>1</v>
      </c>
      <c r="CH20" s="72">
        <v>1</v>
      </c>
      <c r="CI20" s="72">
        <v>1</v>
      </c>
      <c r="CJ20" s="72">
        <v>1</v>
      </c>
      <c r="CK20" s="72">
        <v>1</v>
      </c>
      <c r="CL20" s="72">
        <v>1</v>
      </c>
      <c r="CM20" s="72">
        <v>1</v>
      </c>
      <c r="CN20" s="72">
        <v>1</v>
      </c>
      <c r="CO20" s="72">
        <v>10</v>
      </c>
      <c r="CP20" s="72">
        <v>1</v>
      </c>
      <c r="CQ20" s="72">
        <v>1</v>
      </c>
      <c r="CR20" s="72">
        <v>1</v>
      </c>
      <c r="CS20" s="72">
        <v>1</v>
      </c>
      <c r="CT20" s="72">
        <v>1</v>
      </c>
      <c r="CU20" s="72">
        <v>1</v>
      </c>
      <c r="CV20" s="72">
        <v>6</v>
      </c>
      <c r="CW20" s="72">
        <v>0.5</v>
      </c>
      <c r="CX20" s="72" t="s">
        <v>382</v>
      </c>
      <c r="CY20" s="72" t="s">
        <v>383</v>
      </c>
      <c r="CZ20" s="72" t="s">
        <v>384</v>
      </c>
      <c r="DA20" s="72" t="s">
        <v>320</v>
      </c>
      <c r="DB20" s="72" t="s">
        <v>321</v>
      </c>
      <c r="DC20" s="72" t="s">
        <v>385</v>
      </c>
      <c r="DD20" s="72" t="s">
        <v>386</v>
      </c>
      <c r="DE20" s="72">
        <v>12</v>
      </c>
      <c r="DF20" s="72">
        <v>1</v>
      </c>
      <c r="DG20" s="72">
        <v>6</v>
      </c>
      <c r="DH20" s="72">
        <v>19</v>
      </c>
      <c r="DI20" s="72">
        <v>11</v>
      </c>
      <c r="DJ20" s="72">
        <v>34</v>
      </c>
      <c r="DK20" s="72">
        <v>0.55882352941176472</v>
      </c>
      <c r="DL20" s="72">
        <v>1</v>
      </c>
      <c r="DM20" s="72">
        <v>2</v>
      </c>
      <c r="DN20" s="72">
        <v>2024</v>
      </c>
      <c r="DO20" s="72">
        <v>0</v>
      </c>
      <c r="DP20" s="72">
        <v>0.5</v>
      </c>
      <c r="DQ20" s="72" t="s">
        <v>71</v>
      </c>
      <c r="DR20" s="72" t="s">
        <v>387</v>
      </c>
      <c r="DS20" s="72" t="s">
        <v>290</v>
      </c>
      <c r="DT20" s="72">
        <v>3</v>
      </c>
      <c r="DU20" s="72">
        <v>1</v>
      </c>
      <c r="DV20" s="72">
        <v>1</v>
      </c>
      <c r="DW20" s="72">
        <v>4.5</v>
      </c>
      <c r="DX20" s="72">
        <v>4</v>
      </c>
      <c r="DY20" s="72">
        <v>11</v>
      </c>
      <c r="DZ20" s="72">
        <v>4</v>
      </c>
      <c r="EA20" s="41" t="s">
        <v>226</v>
      </c>
    </row>
    <row r="21" spans="1:131" s="42" customFormat="1" ht="276" customHeight="1" x14ac:dyDescent="0.3">
      <c r="A21" s="72">
        <v>14</v>
      </c>
      <c r="B21" s="78" t="s">
        <v>374</v>
      </c>
      <c r="C21" s="79" t="s">
        <v>375</v>
      </c>
      <c r="D21" s="78" t="s">
        <v>376</v>
      </c>
      <c r="E21" s="73" t="s">
        <v>388</v>
      </c>
      <c r="F21" s="72" t="s">
        <v>389</v>
      </c>
      <c r="G21" s="72" t="s">
        <v>390</v>
      </c>
      <c r="H21" s="72" t="s">
        <v>391</v>
      </c>
      <c r="I21" s="72" t="s">
        <v>209</v>
      </c>
      <c r="J21" s="72" t="s">
        <v>210</v>
      </c>
      <c r="K21" s="72" t="s">
        <v>381</v>
      </c>
      <c r="L21" s="72" t="s">
        <v>381</v>
      </c>
      <c r="M21" s="72" t="s">
        <v>213</v>
      </c>
      <c r="N21" s="72" t="s">
        <v>214</v>
      </c>
      <c r="O21" s="72" t="s">
        <v>214</v>
      </c>
      <c r="P21" s="72" t="s">
        <v>213</v>
      </c>
      <c r="Q21" s="72" t="s">
        <v>213</v>
      </c>
      <c r="R21" s="72" t="s">
        <v>213</v>
      </c>
      <c r="S21" s="72" t="s">
        <v>213</v>
      </c>
      <c r="T21" s="72" t="s">
        <v>213</v>
      </c>
      <c r="U21" s="72" t="s">
        <v>213</v>
      </c>
      <c r="V21" s="72" t="s">
        <v>213</v>
      </c>
      <c r="W21" s="72" t="s">
        <v>213</v>
      </c>
      <c r="X21" s="72" t="s">
        <v>213</v>
      </c>
      <c r="Y21" s="72" t="s">
        <v>214</v>
      </c>
      <c r="Z21" s="72" t="s">
        <v>213</v>
      </c>
      <c r="AA21" s="72" t="s">
        <v>214</v>
      </c>
      <c r="AB21" s="72" t="s">
        <v>213</v>
      </c>
      <c r="AC21" s="72" t="s">
        <v>214</v>
      </c>
      <c r="AD21" s="72" t="s">
        <v>214</v>
      </c>
      <c r="AE21" s="72" t="s">
        <v>213</v>
      </c>
      <c r="AF21" s="72" t="s">
        <v>213</v>
      </c>
      <c r="AG21" s="72" t="s">
        <v>67</v>
      </c>
      <c r="AH21" s="72" t="s">
        <v>392</v>
      </c>
      <c r="AI21" s="72" t="s">
        <v>213</v>
      </c>
      <c r="AJ21" s="72" t="s">
        <v>213</v>
      </c>
      <c r="AK21" s="72" t="s">
        <v>70</v>
      </c>
      <c r="AL21" s="72" t="s">
        <v>213</v>
      </c>
      <c r="AM21" s="72" t="s">
        <v>213</v>
      </c>
      <c r="AN21" s="72" t="s">
        <v>213</v>
      </c>
      <c r="AO21" s="72" t="s">
        <v>213</v>
      </c>
      <c r="AP21" s="72" t="s">
        <v>213</v>
      </c>
      <c r="AQ21" s="72" t="s">
        <v>213</v>
      </c>
      <c r="AR21" s="72">
        <v>1</v>
      </c>
      <c r="AS21" s="72">
        <v>2</v>
      </c>
      <c r="AT21" s="72">
        <v>1</v>
      </c>
      <c r="AU21" s="72">
        <v>1</v>
      </c>
      <c r="AV21" s="72">
        <v>2</v>
      </c>
      <c r="AW21" s="72">
        <v>0</v>
      </c>
      <c r="AX21" s="72">
        <v>2</v>
      </c>
      <c r="AY21" s="72">
        <v>2</v>
      </c>
      <c r="AZ21" s="72">
        <v>2</v>
      </c>
      <c r="BA21" s="72">
        <v>0</v>
      </c>
      <c r="BB21" s="72">
        <v>2</v>
      </c>
      <c r="BC21" s="72">
        <v>1</v>
      </c>
      <c r="BD21" s="72">
        <v>0</v>
      </c>
      <c r="BE21" s="72">
        <v>10</v>
      </c>
      <c r="BF21" s="72">
        <v>1.6</v>
      </c>
      <c r="BG21" s="72">
        <v>1</v>
      </c>
      <c r="BH21" s="72">
        <v>0</v>
      </c>
      <c r="BI21" s="72">
        <v>0</v>
      </c>
      <c r="BJ21" s="72">
        <v>1</v>
      </c>
      <c r="BK21" s="72">
        <v>2</v>
      </c>
      <c r="BL21" s="72">
        <v>3</v>
      </c>
      <c r="BM21" s="72">
        <v>1.3333333333333333</v>
      </c>
      <c r="BN21" s="72">
        <v>1</v>
      </c>
      <c r="BO21" s="72">
        <v>0</v>
      </c>
      <c r="BP21" s="72">
        <v>1</v>
      </c>
      <c r="BQ21" s="72">
        <v>1</v>
      </c>
      <c r="BR21" s="72">
        <v>1</v>
      </c>
      <c r="BS21" s="72">
        <v>0</v>
      </c>
      <c r="BT21" s="72">
        <v>1</v>
      </c>
      <c r="BU21" s="72">
        <v>2</v>
      </c>
      <c r="BV21" s="72">
        <v>0</v>
      </c>
      <c r="BW21" s="72">
        <v>2</v>
      </c>
      <c r="BX21" s="72">
        <v>0</v>
      </c>
      <c r="BY21" s="72">
        <v>1</v>
      </c>
      <c r="BZ21" s="72">
        <v>2</v>
      </c>
      <c r="CA21" s="72">
        <v>2</v>
      </c>
      <c r="CB21" s="72">
        <v>2</v>
      </c>
      <c r="CC21" s="72">
        <v>1</v>
      </c>
      <c r="CD21" s="72">
        <v>2</v>
      </c>
      <c r="CE21" s="72">
        <v>2</v>
      </c>
      <c r="CF21" s="72">
        <v>2</v>
      </c>
      <c r="CG21" s="72">
        <v>2</v>
      </c>
      <c r="CH21" s="72">
        <v>2</v>
      </c>
      <c r="CI21" s="72">
        <v>2</v>
      </c>
      <c r="CJ21" s="72">
        <v>2</v>
      </c>
      <c r="CK21" s="72">
        <v>2</v>
      </c>
      <c r="CL21" s="72">
        <v>1</v>
      </c>
      <c r="CM21" s="72">
        <v>2</v>
      </c>
      <c r="CN21" s="72">
        <v>2</v>
      </c>
      <c r="CO21" s="72">
        <v>19</v>
      </c>
      <c r="CP21" s="72">
        <v>2</v>
      </c>
      <c r="CQ21" s="72">
        <v>2</v>
      </c>
      <c r="CR21" s="72">
        <v>2</v>
      </c>
      <c r="CS21" s="72">
        <v>2</v>
      </c>
      <c r="CT21" s="72">
        <v>2</v>
      </c>
      <c r="CU21" s="72">
        <v>2</v>
      </c>
      <c r="CV21" s="72">
        <v>6</v>
      </c>
      <c r="CW21" s="72">
        <v>2</v>
      </c>
      <c r="CX21" s="72" t="s">
        <v>393</v>
      </c>
      <c r="CY21" s="72" t="s">
        <v>394</v>
      </c>
      <c r="CZ21" s="72" t="s">
        <v>395</v>
      </c>
      <c r="DA21" s="72" t="s">
        <v>396</v>
      </c>
      <c r="DB21" s="72" t="s">
        <v>397</v>
      </c>
      <c r="DC21" s="72" t="s">
        <v>385</v>
      </c>
      <c r="DD21" s="72" t="s">
        <v>386</v>
      </c>
      <c r="DE21" s="72">
        <v>16</v>
      </c>
      <c r="DF21" s="72">
        <v>4</v>
      </c>
      <c r="DG21" s="72">
        <v>12</v>
      </c>
      <c r="DH21" s="72">
        <v>32</v>
      </c>
      <c r="DI21" s="72">
        <v>13</v>
      </c>
      <c r="DJ21" s="72">
        <v>38</v>
      </c>
      <c r="DK21" s="72">
        <v>0.84210526315789469</v>
      </c>
      <c r="DL21" s="72">
        <v>2</v>
      </c>
      <c r="DM21" s="72">
        <v>2</v>
      </c>
      <c r="DN21" s="72" t="s">
        <v>398</v>
      </c>
      <c r="DO21" s="72">
        <v>0</v>
      </c>
      <c r="DP21" s="72">
        <v>1</v>
      </c>
      <c r="DQ21" s="72" t="s">
        <v>223</v>
      </c>
      <c r="DR21" s="72" t="s">
        <v>399</v>
      </c>
      <c r="DS21" s="72" t="s">
        <v>242</v>
      </c>
      <c r="DT21" s="72">
        <v>4</v>
      </c>
      <c r="DU21" s="72">
        <v>4</v>
      </c>
      <c r="DV21" s="72">
        <v>2</v>
      </c>
      <c r="DW21" s="72">
        <v>9</v>
      </c>
      <c r="DX21" s="72">
        <v>2</v>
      </c>
      <c r="DY21" s="72">
        <v>13</v>
      </c>
      <c r="DZ21" s="72">
        <v>3</v>
      </c>
      <c r="EA21" s="41" t="s">
        <v>400</v>
      </c>
    </row>
    <row r="22" spans="1:131" s="42" customFormat="1" ht="276" customHeight="1" x14ac:dyDescent="0.3">
      <c r="A22" s="72">
        <v>15</v>
      </c>
      <c r="B22" s="78" t="s">
        <v>374</v>
      </c>
      <c r="C22" s="79" t="s">
        <v>375</v>
      </c>
      <c r="D22" s="78" t="s">
        <v>376</v>
      </c>
      <c r="E22" s="73" t="s">
        <v>401</v>
      </c>
      <c r="F22" s="72" t="s">
        <v>402</v>
      </c>
      <c r="G22" s="72" t="s">
        <v>403</v>
      </c>
      <c r="H22" s="72" t="s">
        <v>404</v>
      </c>
      <c r="I22" s="72" t="s">
        <v>209</v>
      </c>
      <c r="J22" s="72" t="s">
        <v>210</v>
      </c>
      <c r="K22" s="72" t="s">
        <v>405</v>
      </c>
      <c r="L22" s="72" t="s">
        <v>405</v>
      </c>
      <c r="M22" s="72" t="s">
        <v>213</v>
      </c>
      <c r="N22" s="72" t="s">
        <v>214</v>
      </c>
      <c r="O22" s="72" t="s">
        <v>214</v>
      </c>
      <c r="P22" s="72" t="s">
        <v>213</v>
      </c>
      <c r="Q22" s="72" t="s">
        <v>213</v>
      </c>
      <c r="R22" s="72" t="s">
        <v>213</v>
      </c>
      <c r="S22" s="72" t="s">
        <v>213</v>
      </c>
      <c r="T22" s="72" t="s">
        <v>213</v>
      </c>
      <c r="U22" s="72" t="s">
        <v>213</v>
      </c>
      <c r="V22" s="72" t="s">
        <v>213</v>
      </c>
      <c r="W22" s="72" t="s">
        <v>213</v>
      </c>
      <c r="X22" s="72" t="s">
        <v>213</v>
      </c>
      <c r="Y22" s="72" t="s">
        <v>214</v>
      </c>
      <c r="Z22" s="72" t="s">
        <v>213</v>
      </c>
      <c r="AA22" s="72" t="s">
        <v>214</v>
      </c>
      <c r="AB22" s="72" t="s">
        <v>213</v>
      </c>
      <c r="AC22" s="72" t="s">
        <v>214</v>
      </c>
      <c r="AD22" s="72" t="s">
        <v>214</v>
      </c>
      <c r="AE22" s="72" t="s">
        <v>213</v>
      </c>
      <c r="AF22" s="72" t="s">
        <v>213</v>
      </c>
      <c r="AG22" s="72" t="s">
        <v>213</v>
      </c>
      <c r="AH22" s="72" t="s">
        <v>213</v>
      </c>
      <c r="AI22" s="72" t="s">
        <v>213</v>
      </c>
      <c r="AJ22" s="72" t="s">
        <v>213</v>
      </c>
      <c r="AK22" s="72" t="s">
        <v>213</v>
      </c>
      <c r="AL22" s="72" t="s">
        <v>213</v>
      </c>
      <c r="AM22" s="72" t="s">
        <v>213</v>
      </c>
      <c r="AN22" s="72" t="s">
        <v>213</v>
      </c>
      <c r="AO22" s="72" t="s">
        <v>213</v>
      </c>
      <c r="AP22" s="72" t="s">
        <v>213</v>
      </c>
      <c r="AQ22" s="72" t="s">
        <v>213</v>
      </c>
      <c r="AR22" s="72">
        <v>1</v>
      </c>
      <c r="AS22" s="72">
        <v>2</v>
      </c>
      <c r="AT22" s="72">
        <v>1</v>
      </c>
      <c r="AU22" s="72">
        <v>1</v>
      </c>
      <c r="AV22" s="72">
        <v>2</v>
      </c>
      <c r="AW22" s="72">
        <v>0</v>
      </c>
      <c r="AX22" s="72">
        <v>2</v>
      </c>
      <c r="AY22" s="72">
        <v>2</v>
      </c>
      <c r="AZ22" s="72">
        <v>2</v>
      </c>
      <c r="BA22" s="72">
        <v>0</v>
      </c>
      <c r="BB22" s="72">
        <v>2</v>
      </c>
      <c r="BC22" s="72">
        <v>1</v>
      </c>
      <c r="BD22" s="72">
        <v>0</v>
      </c>
      <c r="BE22" s="72">
        <f t="shared" ref="BE22:BE25" si="30">COUNTIF(AR22:BD22,"&gt;0")</f>
        <v>10</v>
      </c>
      <c r="BF22" s="43">
        <f t="shared" ref="BF22:BF25" si="31">SUM(AR22:BD22)/BE22</f>
        <v>1.6</v>
      </c>
      <c r="BG22" s="72">
        <v>1</v>
      </c>
      <c r="BH22" s="72">
        <v>0</v>
      </c>
      <c r="BI22" s="72">
        <v>0</v>
      </c>
      <c r="BJ22" s="72">
        <v>1</v>
      </c>
      <c r="BK22" s="72">
        <v>2</v>
      </c>
      <c r="BL22" s="72">
        <f t="shared" ref="BL22:BL25" si="32">COUNTIF(BG22:BK22,"&gt;0")</f>
        <v>3</v>
      </c>
      <c r="BM22" s="43">
        <f t="shared" ref="BM22:BM25" si="33">SUM(BG22:BK22)/BL22</f>
        <v>1.3333333333333333</v>
      </c>
      <c r="BN22" s="72">
        <v>1</v>
      </c>
      <c r="BO22" s="72">
        <v>0</v>
      </c>
      <c r="BP22" s="72">
        <v>1</v>
      </c>
      <c r="BQ22" s="72">
        <v>1</v>
      </c>
      <c r="BR22" s="72">
        <v>1</v>
      </c>
      <c r="BS22" s="72">
        <v>0</v>
      </c>
      <c r="BT22" s="72">
        <v>1</v>
      </c>
      <c r="BU22" s="72">
        <v>2</v>
      </c>
      <c r="BV22" s="72">
        <v>0</v>
      </c>
      <c r="BW22" s="72">
        <v>2</v>
      </c>
      <c r="BX22" s="72">
        <v>0</v>
      </c>
      <c r="BY22" s="72">
        <v>1</v>
      </c>
      <c r="BZ22" s="72">
        <v>2</v>
      </c>
      <c r="CA22" s="72">
        <v>2</v>
      </c>
      <c r="CB22" s="72">
        <v>2</v>
      </c>
      <c r="CC22" s="72">
        <v>1</v>
      </c>
      <c r="CD22" s="72">
        <v>2</v>
      </c>
      <c r="CE22" s="72">
        <v>2</v>
      </c>
      <c r="CF22" s="72">
        <v>2</v>
      </c>
      <c r="CG22" s="72">
        <v>2</v>
      </c>
      <c r="CH22" s="72">
        <v>2</v>
      </c>
      <c r="CI22" s="72">
        <v>2</v>
      </c>
      <c r="CJ22" s="72">
        <v>2</v>
      </c>
      <c r="CK22" s="72">
        <v>2</v>
      </c>
      <c r="CL22" s="72">
        <v>1</v>
      </c>
      <c r="CM22" s="72">
        <v>2</v>
      </c>
      <c r="CN22" s="72">
        <v>2</v>
      </c>
      <c r="CO22" s="72">
        <f t="shared" ref="CO22:CO25" si="34">SUM(CE22:CN22)</f>
        <v>19</v>
      </c>
      <c r="CP22" s="72">
        <v>2</v>
      </c>
      <c r="CQ22" s="72">
        <v>2</v>
      </c>
      <c r="CR22" s="72">
        <v>2</v>
      </c>
      <c r="CS22" s="72">
        <v>2</v>
      </c>
      <c r="CT22" s="72">
        <v>2</v>
      </c>
      <c r="CU22" s="72">
        <v>2</v>
      </c>
      <c r="CV22" s="72">
        <f t="shared" ref="CV22:CV25" si="35">COUNTIF(CP22:CU22,"&gt;0")</f>
        <v>6</v>
      </c>
      <c r="CW22" s="43">
        <f t="shared" ref="CW22:CW25" si="36">SUM(CP22:CU22)/CV22*DP22</f>
        <v>2</v>
      </c>
      <c r="CX22" s="72" t="s">
        <v>393</v>
      </c>
      <c r="CY22" s="72" t="s">
        <v>394</v>
      </c>
      <c r="CZ22" s="72" t="s">
        <v>395</v>
      </c>
      <c r="DA22" s="72" t="s">
        <v>396</v>
      </c>
      <c r="DB22" s="72" t="s">
        <v>397</v>
      </c>
      <c r="DC22" s="72" t="s">
        <v>406</v>
      </c>
      <c r="DD22" s="72" t="s">
        <v>386</v>
      </c>
      <c r="DE22" s="72">
        <f t="shared" ref="DE22:DE25" si="37">SUM(AR22:BD22)</f>
        <v>16</v>
      </c>
      <c r="DF22" s="72">
        <f t="shared" ref="DF22:DF25" si="38">SUM(BG22:BK22)</f>
        <v>4</v>
      </c>
      <c r="DG22" s="72">
        <f t="shared" ref="DG22:DG25" si="39">SUM(CP22:CU22)</f>
        <v>12</v>
      </c>
      <c r="DH22" s="72">
        <f t="shared" ref="DH22:DH25" si="40">SUM(DE22:DG22)</f>
        <v>32</v>
      </c>
      <c r="DI22" s="72">
        <f t="shared" ref="DI22:DI25" si="41">BE22+BL22</f>
        <v>13</v>
      </c>
      <c r="DJ22" s="72">
        <f t="shared" ref="DJ22:DJ25" si="42">(BE22+BL22+CV22)*2</f>
        <v>38</v>
      </c>
      <c r="DK22" s="65">
        <f t="shared" ref="DK22:DK25" si="43">DH22/DJ22</f>
        <v>0.84210526315789469</v>
      </c>
      <c r="DL22" s="66">
        <f t="shared" ref="DL22:DL25" si="44">AR22+BG22+BH22</f>
        <v>2</v>
      </c>
      <c r="DM22" s="72">
        <v>2</v>
      </c>
      <c r="DN22" s="72">
        <v>2027</v>
      </c>
      <c r="DO22" s="72">
        <v>0</v>
      </c>
      <c r="DP22" s="72">
        <v>1</v>
      </c>
      <c r="DQ22" s="72" t="s">
        <v>223</v>
      </c>
      <c r="DR22" s="72" t="s">
        <v>407</v>
      </c>
      <c r="DS22" s="72" t="s">
        <v>242</v>
      </c>
      <c r="DT22" s="72">
        <f t="shared" si="21"/>
        <v>4</v>
      </c>
      <c r="DU22" s="72">
        <f t="shared" ref="DU22:DU29" si="45">IF(CW22=2,4,((IF(AND(CW22&lt;2,CW22&gt;=1.5),3,((IF(AND(CW22&lt;1.5,CW22&gt;=1),2,1)))))))</f>
        <v>4</v>
      </c>
      <c r="DV22" s="72">
        <f t="shared" si="23"/>
        <v>2</v>
      </c>
      <c r="DW22" s="72">
        <f t="shared" si="28"/>
        <v>9</v>
      </c>
      <c r="DX22" s="72">
        <v>5</v>
      </c>
      <c r="DY22" s="72">
        <f t="shared" si="29"/>
        <v>13</v>
      </c>
      <c r="DZ22" s="72">
        <v>3</v>
      </c>
      <c r="EA22" s="41" t="s">
        <v>400</v>
      </c>
    </row>
    <row r="23" spans="1:131" s="42" customFormat="1" ht="276" customHeight="1" x14ac:dyDescent="0.3">
      <c r="A23" s="72">
        <v>16</v>
      </c>
      <c r="B23" s="78" t="s">
        <v>374</v>
      </c>
      <c r="C23" s="79" t="s">
        <v>375</v>
      </c>
      <c r="D23" s="78" t="s">
        <v>376</v>
      </c>
      <c r="E23" s="73" t="s">
        <v>408</v>
      </c>
      <c r="F23" s="72" t="s">
        <v>409</v>
      </c>
      <c r="G23" s="72" t="s">
        <v>410</v>
      </c>
      <c r="H23" s="72" t="s">
        <v>411</v>
      </c>
      <c r="I23" s="72" t="s">
        <v>209</v>
      </c>
      <c r="J23" s="72" t="s">
        <v>210</v>
      </c>
      <c r="K23" s="72" t="s">
        <v>381</v>
      </c>
      <c r="L23" s="72" t="s">
        <v>381</v>
      </c>
      <c r="M23" s="72" t="s">
        <v>213</v>
      </c>
      <c r="N23" s="72" t="s">
        <v>214</v>
      </c>
      <c r="O23" s="72" t="s">
        <v>214</v>
      </c>
      <c r="P23" s="72" t="s">
        <v>213</v>
      </c>
      <c r="Q23" s="72" t="s">
        <v>213</v>
      </c>
      <c r="R23" s="72" t="s">
        <v>213</v>
      </c>
      <c r="S23" s="72" t="s">
        <v>213</v>
      </c>
      <c r="T23" s="72" t="s">
        <v>213</v>
      </c>
      <c r="U23" s="72" t="s">
        <v>213</v>
      </c>
      <c r="V23" s="72" t="s">
        <v>213</v>
      </c>
      <c r="W23" s="72" t="s">
        <v>213</v>
      </c>
      <c r="X23" s="72" t="s">
        <v>213</v>
      </c>
      <c r="Y23" s="72" t="s">
        <v>214</v>
      </c>
      <c r="Z23" s="72" t="s">
        <v>213</v>
      </c>
      <c r="AA23" s="72" t="s">
        <v>214</v>
      </c>
      <c r="AB23" s="72" t="s">
        <v>213</v>
      </c>
      <c r="AC23" s="72" t="s">
        <v>214</v>
      </c>
      <c r="AD23" s="72" t="s">
        <v>214</v>
      </c>
      <c r="AE23" s="72" t="s">
        <v>213</v>
      </c>
      <c r="AF23" s="72" t="s">
        <v>213</v>
      </c>
      <c r="AG23" s="72" t="s">
        <v>213</v>
      </c>
      <c r="AH23" s="72" t="s">
        <v>213</v>
      </c>
      <c r="AI23" s="72" t="s">
        <v>213</v>
      </c>
      <c r="AJ23" s="72" t="s">
        <v>213</v>
      </c>
      <c r="AK23" s="72" t="s">
        <v>213</v>
      </c>
      <c r="AL23" s="72" t="s">
        <v>213</v>
      </c>
      <c r="AM23" s="72" t="s">
        <v>213</v>
      </c>
      <c r="AN23" s="72" t="s">
        <v>213</v>
      </c>
      <c r="AO23" s="72" t="s">
        <v>213</v>
      </c>
      <c r="AP23" s="72" t="s">
        <v>213</v>
      </c>
      <c r="AQ23" s="72" t="s">
        <v>213</v>
      </c>
      <c r="AR23" s="72">
        <v>1</v>
      </c>
      <c r="AS23" s="72">
        <v>2</v>
      </c>
      <c r="AT23" s="72">
        <v>1</v>
      </c>
      <c r="AU23" s="72">
        <v>1</v>
      </c>
      <c r="AV23" s="72">
        <v>2</v>
      </c>
      <c r="AW23" s="72">
        <v>0</v>
      </c>
      <c r="AX23" s="72">
        <v>2</v>
      </c>
      <c r="AY23" s="72">
        <v>2</v>
      </c>
      <c r="AZ23" s="72">
        <v>2</v>
      </c>
      <c r="BA23" s="72">
        <v>0</v>
      </c>
      <c r="BB23" s="72">
        <v>2</v>
      </c>
      <c r="BC23" s="72">
        <v>1</v>
      </c>
      <c r="BD23" s="72">
        <v>0</v>
      </c>
      <c r="BE23" s="72">
        <f t="shared" si="30"/>
        <v>10</v>
      </c>
      <c r="BF23" s="43">
        <f t="shared" si="31"/>
        <v>1.6</v>
      </c>
      <c r="BG23" s="72">
        <v>1</v>
      </c>
      <c r="BH23" s="72">
        <v>0</v>
      </c>
      <c r="BI23" s="72">
        <v>0</v>
      </c>
      <c r="BJ23" s="72">
        <v>1</v>
      </c>
      <c r="BK23" s="72">
        <v>2</v>
      </c>
      <c r="BL23" s="72">
        <f t="shared" si="32"/>
        <v>3</v>
      </c>
      <c r="BM23" s="43">
        <f t="shared" si="33"/>
        <v>1.3333333333333333</v>
      </c>
      <c r="BN23" s="72">
        <v>1</v>
      </c>
      <c r="BO23" s="72">
        <v>0</v>
      </c>
      <c r="BP23" s="72">
        <v>1</v>
      </c>
      <c r="BQ23" s="72">
        <v>1</v>
      </c>
      <c r="BR23" s="72">
        <v>1</v>
      </c>
      <c r="BS23" s="72">
        <v>0</v>
      </c>
      <c r="BT23" s="72">
        <v>1</v>
      </c>
      <c r="BU23" s="72">
        <v>2</v>
      </c>
      <c r="BV23" s="72">
        <v>0</v>
      </c>
      <c r="BW23" s="72">
        <v>2</v>
      </c>
      <c r="BX23" s="72">
        <v>0</v>
      </c>
      <c r="BY23" s="72">
        <v>1</v>
      </c>
      <c r="BZ23" s="72">
        <v>2</v>
      </c>
      <c r="CA23" s="72">
        <v>2</v>
      </c>
      <c r="CB23" s="72">
        <v>2</v>
      </c>
      <c r="CC23" s="72">
        <v>1</v>
      </c>
      <c r="CD23" s="72">
        <v>2</v>
      </c>
      <c r="CE23" s="72">
        <v>2</v>
      </c>
      <c r="CF23" s="72">
        <v>2</v>
      </c>
      <c r="CG23" s="72">
        <v>2</v>
      </c>
      <c r="CH23" s="72">
        <v>2</v>
      </c>
      <c r="CI23" s="72">
        <v>2</v>
      </c>
      <c r="CJ23" s="72">
        <v>2</v>
      </c>
      <c r="CK23" s="72">
        <v>2</v>
      </c>
      <c r="CL23" s="72">
        <v>1</v>
      </c>
      <c r="CM23" s="72">
        <v>2</v>
      </c>
      <c r="CN23" s="72">
        <v>2</v>
      </c>
      <c r="CO23" s="72">
        <f t="shared" si="34"/>
        <v>19</v>
      </c>
      <c r="CP23" s="72">
        <v>2</v>
      </c>
      <c r="CQ23" s="72">
        <v>2</v>
      </c>
      <c r="CR23" s="72">
        <v>2</v>
      </c>
      <c r="CS23" s="72">
        <v>2</v>
      </c>
      <c r="CT23" s="72">
        <v>2</v>
      </c>
      <c r="CU23" s="72">
        <v>2</v>
      </c>
      <c r="CV23" s="72">
        <f t="shared" si="35"/>
        <v>6</v>
      </c>
      <c r="CW23" s="43">
        <f t="shared" si="36"/>
        <v>2</v>
      </c>
      <c r="CX23" s="72" t="s">
        <v>393</v>
      </c>
      <c r="CY23" s="72" t="s">
        <v>394</v>
      </c>
      <c r="CZ23" s="72" t="s">
        <v>395</v>
      </c>
      <c r="DA23" s="72" t="s">
        <v>412</v>
      </c>
      <c r="DB23" s="72" t="s">
        <v>397</v>
      </c>
      <c r="DC23" s="72" t="s">
        <v>413</v>
      </c>
      <c r="DD23" s="72" t="s">
        <v>386</v>
      </c>
      <c r="DE23" s="72">
        <f t="shared" si="37"/>
        <v>16</v>
      </c>
      <c r="DF23" s="72">
        <f t="shared" si="38"/>
        <v>4</v>
      </c>
      <c r="DG23" s="72">
        <f t="shared" si="39"/>
        <v>12</v>
      </c>
      <c r="DH23" s="72">
        <f t="shared" si="40"/>
        <v>32</v>
      </c>
      <c r="DI23" s="72">
        <f t="shared" si="41"/>
        <v>13</v>
      </c>
      <c r="DJ23" s="72">
        <f t="shared" si="42"/>
        <v>38</v>
      </c>
      <c r="DK23" s="65">
        <f t="shared" si="43"/>
        <v>0.84210526315789469</v>
      </c>
      <c r="DL23" s="66">
        <f t="shared" si="44"/>
        <v>2</v>
      </c>
      <c r="DM23" s="72">
        <v>2</v>
      </c>
      <c r="DN23" s="72" t="s">
        <v>398</v>
      </c>
      <c r="DO23" s="72">
        <v>0</v>
      </c>
      <c r="DP23" s="72">
        <v>1</v>
      </c>
      <c r="DQ23" s="72" t="s">
        <v>223</v>
      </c>
      <c r="DR23" s="72" t="s">
        <v>407</v>
      </c>
      <c r="DS23" s="72" t="s">
        <v>242</v>
      </c>
      <c r="DT23" s="72">
        <f t="shared" si="21"/>
        <v>4</v>
      </c>
      <c r="DU23" s="72">
        <f t="shared" si="45"/>
        <v>4</v>
      </c>
      <c r="DV23" s="72">
        <f t="shared" si="23"/>
        <v>2</v>
      </c>
      <c r="DW23" s="72">
        <f t="shared" si="28"/>
        <v>9</v>
      </c>
      <c r="DX23" s="72">
        <v>2</v>
      </c>
      <c r="DY23" s="72">
        <f t="shared" si="29"/>
        <v>13</v>
      </c>
      <c r="DZ23" s="72">
        <v>3</v>
      </c>
      <c r="EA23" s="41" t="s">
        <v>400</v>
      </c>
    </row>
    <row r="24" spans="1:131" s="42" customFormat="1" ht="276" x14ac:dyDescent="0.3">
      <c r="A24" s="72">
        <v>17</v>
      </c>
      <c r="B24" s="78" t="s">
        <v>374</v>
      </c>
      <c r="C24" s="79" t="s">
        <v>414</v>
      </c>
      <c r="D24" s="78" t="s">
        <v>415</v>
      </c>
      <c r="E24" s="73" t="s">
        <v>416</v>
      </c>
      <c r="F24" s="72" t="s">
        <v>417</v>
      </c>
      <c r="G24" s="72" t="s">
        <v>418</v>
      </c>
      <c r="H24" s="72" t="s">
        <v>419</v>
      </c>
      <c r="I24" s="72" t="s">
        <v>209</v>
      </c>
      <c r="J24" s="72" t="s">
        <v>210</v>
      </c>
      <c r="K24" s="72" t="s">
        <v>420</v>
      </c>
      <c r="L24" s="72" t="s">
        <v>421</v>
      </c>
      <c r="M24" s="72" t="s">
        <v>213</v>
      </c>
      <c r="N24" s="72" t="s">
        <v>213</v>
      </c>
      <c r="O24" s="72" t="s">
        <v>213</v>
      </c>
      <c r="P24" s="72" t="s">
        <v>213</v>
      </c>
      <c r="Q24" s="72" t="s">
        <v>214</v>
      </c>
      <c r="R24" s="72" t="s">
        <v>214</v>
      </c>
      <c r="S24" s="72" t="s">
        <v>214</v>
      </c>
      <c r="T24" s="72" t="s">
        <v>213</v>
      </c>
      <c r="U24" s="72" t="s">
        <v>213</v>
      </c>
      <c r="V24" s="72" t="s">
        <v>214</v>
      </c>
      <c r="W24" s="72" t="s">
        <v>213</v>
      </c>
      <c r="X24" s="72" t="s">
        <v>213</v>
      </c>
      <c r="Y24" s="72" t="s">
        <v>213</v>
      </c>
      <c r="Z24" s="72" t="s">
        <v>213</v>
      </c>
      <c r="AA24" s="72" t="s">
        <v>213</v>
      </c>
      <c r="AB24" s="72" t="s">
        <v>213</v>
      </c>
      <c r="AC24" s="72" t="s">
        <v>214</v>
      </c>
      <c r="AD24" s="72" t="s">
        <v>214</v>
      </c>
      <c r="AE24" s="72" t="s">
        <v>213</v>
      </c>
      <c r="AF24" s="72" t="s">
        <v>213</v>
      </c>
      <c r="AG24" s="72" t="s">
        <v>67</v>
      </c>
      <c r="AH24" s="72" t="s">
        <v>68</v>
      </c>
      <c r="AI24" s="72" t="s">
        <v>68</v>
      </c>
      <c r="AJ24" s="72" t="s">
        <v>213</v>
      </c>
      <c r="AK24" s="72" t="s">
        <v>70</v>
      </c>
      <c r="AL24" s="72" t="s">
        <v>213</v>
      </c>
      <c r="AM24" s="72" t="s">
        <v>213</v>
      </c>
      <c r="AN24" s="72" t="s">
        <v>213</v>
      </c>
      <c r="AO24" s="72" t="s">
        <v>213</v>
      </c>
      <c r="AP24" s="72" t="s">
        <v>213</v>
      </c>
      <c r="AQ24" s="72" t="s">
        <v>213</v>
      </c>
      <c r="AR24" s="72">
        <v>1</v>
      </c>
      <c r="AS24" s="72">
        <v>1</v>
      </c>
      <c r="AT24" s="72">
        <v>1</v>
      </c>
      <c r="AU24" s="72">
        <v>1</v>
      </c>
      <c r="AV24" s="72">
        <v>1</v>
      </c>
      <c r="AW24" s="72">
        <v>0</v>
      </c>
      <c r="AX24" s="72">
        <v>1</v>
      </c>
      <c r="AY24" s="72">
        <v>1</v>
      </c>
      <c r="AZ24" s="72">
        <v>1</v>
      </c>
      <c r="BA24" s="72">
        <v>0</v>
      </c>
      <c r="BB24" s="72">
        <v>1</v>
      </c>
      <c r="BC24" s="72">
        <v>0</v>
      </c>
      <c r="BD24" s="72">
        <v>0</v>
      </c>
      <c r="BE24" s="72">
        <f t="shared" si="30"/>
        <v>9</v>
      </c>
      <c r="BF24" s="43">
        <f t="shared" si="31"/>
        <v>1</v>
      </c>
      <c r="BG24" s="72">
        <v>1</v>
      </c>
      <c r="BH24" s="72">
        <v>1</v>
      </c>
      <c r="BI24" s="72">
        <v>0</v>
      </c>
      <c r="BJ24" s="72">
        <v>1</v>
      </c>
      <c r="BK24" s="72">
        <v>1</v>
      </c>
      <c r="BL24" s="72">
        <f t="shared" si="32"/>
        <v>4</v>
      </c>
      <c r="BM24" s="43">
        <f t="shared" si="33"/>
        <v>1</v>
      </c>
      <c r="BN24" s="72">
        <v>1</v>
      </c>
      <c r="BO24" s="72">
        <v>1</v>
      </c>
      <c r="BP24" s="72">
        <v>1</v>
      </c>
      <c r="BQ24" s="72">
        <v>1</v>
      </c>
      <c r="BR24" s="72">
        <v>1</v>
      </c>
      <c r="BS24" s="72">
        <v>1</v>
      </c>
      <c r="BT24" s="72">
        <v>1</v>
      </c>
      <c r="BU24" s="72">
        <v>1</v>
      </c>
      <c r="BV24" s="72">
        <v>1</v>
      </c>
      <c r="BW24" s="72">
        <v>2</v>
      </c>
      <c r="BX24" s="72">
        <v>1</v>
      </c>
      <c r="BY24" s="72">
        <v>1</v>
      </c>
      <c r="BZ24" s="72">
        <v>1</v>
      </c>
      <c r="CA24" s="72">
        <v>1</v>
      </c>
      <c r="CB24" s="72">
        <v>1</v>
      </c>
      <c r="CC24" s="72">
        <v>1</v>
      </c>
      <c r="CD24" s="72">
        <v>0</v>
      </c>
      <c r="CE24" s="72">
        <v>0</v>
      </c>
      <c r="CF24" s="72">
        <v>0</v>
      </c>
      <c r="CG24" s="72">
        <v>0</v>
      </c>
      <c r="CH24" s="72">
        <v>0</v>
      </c>
      <c r="CI24" s="72">
        <v>0</v>
      </c>
      <c r="CJ24" s="72">
        <v>0</v>
      </c>
      <c r="CK24" s="72">
        <v>1</v>
      </c>
      <c r="CL24" s="72">
        <v>1</v>
      </c>
      <c r="CM24" s="72">
        <v>1</v>
      </c>
      <c r="CN24" s="72">
        <v>1</v>
      </c>
      <c r="CO24" s="72">
        <f t="shared" si="34"/>
        <v>4</v>
      </c>
      <c r="CP24" s="72">
        <v>1</v>
      </c>
      <c r="CQ24" s="72">
        <v>1</v>
      </c>
      <c r="CR24" s="72">
        <v>1</v>
      </c>
      <c r="CS24" s="72">
        <v>1</v>
      </c>
      <c r="CT24" s="72">
        <v>1</v>
      </c>
      <c r="CU24" s="72">
        <v>1</v>
      </c>
      <c r="CV24" s="72">
        <f t="shared" si="35"/>
        <v>6</v>
      </c>
      <c r="CW24" s="43">
        <f t="shared" si="36"/>
        <v>0.5</v>
      </c>
      <c r="CX24" s="72" t="s">
        <v>422</v>
      </c>
      <c r="CY24" s="72" t="s">
        <v>383</v>
      </c>
      <c r="CZ24" s="72" t="s">
        <v>384</v>
      </c>
      <c r="DA24" s="72" t="s">
        <v>320</v>
      </c>
      <c r="DB24" s="72" t="s">
        <v>321</v>
      </c>
      <c r="DC24" s="72" t="s">
        <v>423</v>
      </c>
      <c r="DD24" s="72" t="s">
        <v>213</v>
      </c>
      <c r="DE24" s="72">
        <f t="shared" si="37"/>
        <v>9</v>
      </c>
      <c r="DF24" s="72">
        <f t="shared" si="38"/>
        <v>4</v>
      </c>
      <c r="DG24" s="72">
        <f t="shared" si="39"/>
        <v>6</v>
      </c>
      <c r="DH24" s="72">
        <f t="shared" si="40"/>
        <v>19</v>
      </c>
      <c r="DI24" s="72">
        <f t="shared" si="41"/>
        <v>13</v>
      </c>
      <c r="DJ24" s="72">
        <f t="shared" si="42"/>
        <v>38</v>
      </c>
      <c r="DK24" s="65">
        <f t="shared" si="43"/>
        <v>0.5</v>
      </c>
      <c r="DL24" s="66">
        <f t="shared" si="44"/>
        <v>3</v>
      </c>
      <c r="DM24" s="72">
        <v>3</v>
      </c>
      <c r="DN24" s="72">
        <v>2024</v>
      </c>
      <c r="DO24" s="72">
        <v>1</v>
      </c>
      <c r="DP24" s="72">
        <v>0.5</v>
      </c>
      <c r="DQ24" s="72" t="s">
        <v>71</v>
      </c>
      <c r="DR24" s="72" t="s">
        <v>387</v>
      </c>
      <c r="DS24" s="72" t="s">
        <v>290</v>
      </c>
      <c r="DT24" s="72">
        <f t="shared" si="21"/>
        <v>3</v>
      </c>
      <c r="DU24" s="72">
        <f t="shared" si="45"/>
        <v>1</v>
      </c>
      <c r="DV24" s="72">
        <f t="shared" si="23"/>
        <v>2</v>
      </c>
      <c r="DW24" s="72">
        <f t="shared" si="28"/>
        <v>5</v>
      </c>
      <c r="DX24" s="72">
        <v>4</v>
      </c>
      <c r="DY24" s="72">
        <f t="shared" si="29"/>
        <v>13</v>
      </c>
      <c r="DZ24" s="72">
        <v>4</v>
      </c>
      <c r="EA24" s="41" t="s">
        <v>226</v>
      </c>
    </row>
    <row r="25" spans="1:131" s="42" customFormat="1" ht="276" customHeight="1" x14ac:dyDescent="0.3">
      <c r="A25" s="72">
        <v>18</v>
      </c>
      <c r="B25" s="78" t="s">
        <v>374</v>
      </c>
      <c r="C25" s="79" t="s">
        <v>414</v>
      </c>
      <c r="D25" s="78" t="s">
        <v>415</v>
      </c>
      <c r="E25" s="73" t="s">
        <v>424</v>
      </c>
      <c r="F25" s="72" t="s">
        <v>425</v>
      </c>
      <c r="G25" s="72" t="s">
        <v>426</v>
      </c>
      <c r="H25" s="72" t="s">
        <v>427</v>
      </c>
      <c r="I25" s="72" t="s">
        <v>209</v>
      </c>
      <c r="J25" s="72" t="s">
        <v>210</v>
      </c>
      <c r="K25" s="72" t="s">
        <v>428</v>
      </c>
      <c r="L25" s="72" t="s">
        <v>421</v>
      </c>
      <c r="M25" s="72" t="s">
        <v>213</v>
      </c>
      <c r="N25" s="72" t="s">
        <v>213</v>
      </c>
      <c r="O25" s="72" t="s">
        <v>213</v>
      </c>
      <c r="P25" s="72" t="s">
        <v>213</v>
      </c>
      <c r="Q25" s="72" t="s">
        <v>214</v>
      </c>
      <c r="R25" s="72" t="s">
        <v>214</v>
      </c>
      <c r="S25" s="72" t="s">
        <v>214</v>
      </c>
      <c r="T25" s="72" t="s">
        <v>213</v>
      </c>
      <c r="U25" s="72" t="s">
        <v>213</v>
      </c>
      <c r="V25" s="72" t="s">
        <v>213</v>
      </c>
      <c r="W25" s="72" t="s">
        <v>213</v>
      </c>
      <c r="X25" s="72" t="s">
        <v>213</v>
      </c>
      <c r="Y25" s="72" t="s">
        <v>213</v>
      </c>
      <c r="Z25" s="72" t="s">
        <v>213</v>
      </c>
      <c r="AA25" s="72" t="s">
        <v>213</v>
      </c>
      <c r="AB25" s="72" t="s">
        <v>213</v>
      </c>
      <c r="AC25" s="72" t="s">
        <v>214</v>
      </c>
      <c r="AD25" s="72" t="s">
        <v>214</v>
      </c>
      <c r="AE25" s="72" t="s">
        <v>213</v>
      </c>
      <c r="AF25" s="72" t="s">
        <v>213</v>
      </c>
      <c r="AG25" s="72" t="s">
        <v>67</v>
      </c>
      <c r="AH25" s="72" t="s">
        <v>68</v>
      </c>
      <c r="AI25" s="72" t="s">
        <v>68</v>
      </c>
      <c r="AJ25" s="72" t="s">
        <v>213</v>
      </c>
      <c r="AK25" s="72" t="s">
        <v>70</v>
      </c>
      <c r="AL25" s="72" t="s">
        <v>213</v>
      </c>
      <c r="AM25" s="72" t="s">
        <v>213</v>
      </c>
      <c r="AN25" s="72" t="s">
        <v>213</v>
      </c>
      <c r="AO25" s="72" t="s">
        <v>213</v>
      </c>
      <c r="AP25" s="72" t="s">
        <v>213</v>
      </c>
      <c r="AQ25" s="72" t="s">
        <v>213</v>
      </c>
      <c r="AR25" s="72">
        <v>2</v>
      </c>
      <c r="AS25" s="72">
        <v>2</v>
      </c>
      <c r="AT25" s="72">
        <v>2</v>
      </c>
      <c r="AU25" s="72">
        <v>2</v>
      </c>
      <c r="AV25" s="72">
        <v>1</v>
      </c>
      <c r="AW25" s="72">
        <v>0</v>
      </c>
      <c r="AX25" s="72">
        <v>1</v>
      </c>
      <c r="AY25" s="72">
        <v>1</v>
      </c>
      <c r="AZ25" s="72">
        <v>1</v>
      </c>
      <c r="BA25" s="72">
        <v>0</v>
      </c>
      <c r="BB25" s="72">
        <v>2</v>
      </c>
      <c r="BC25" s="72">
        <v>0</v>
      </c>
      <c r="BD25" s="72">
        <v>0</v>
      </c>
      <c r="BE25" s="72">
        <f t="shared" si="30"/>
        <v>9</v>
      </c>
      <c r="BF25" s="72">
        <f t="shared" si="31"/>
        <v>1.5555555555555556</v>
      </c>
      <c r="BG25" s="72">
        <v>2</v>
      </c>
      <c r="BH25" s="72">
        <v>2</v>
      </c>
      <c r="BI25" s="72">
        <v>0</v>
      </c>
      <c r="BJ25" s="72">
        <v>1</v>
      </c>
      <c r="BK25" s="72">
        <v>2</v>
      </c>
      <c r="BL25" s="72">
        <f t="shared" si="32"/>
        <v>4</v>
      </c>
      <c r="BM25" s="72">
        <f t="shared" si="33"/>
        <v>1.75</v>
      </c>
      <c r="BN25" s="72">
        <v>2</v>
      </c>
      <c r="BO25" s="72">
        <v>2</v>
      </c>
      <c r="BP25" s="72">
        <v>1</v>
      </c>
      <c r="BQ25" s="72">
        <v>2</v>
      </c>
      <c r="BR25" s="72">
        <v>2</v>
      </c>
      <c r="BS25" s="72">
        <v>2</v>
      </c>
      <c r="BT25" s="72">
        <v>2</v>
      </c>
      <c r="BU25" s="72">
        <v>2</v>
      </c>
      <c r="BV25" s="72">
        <v>2</v>
      </c>
      <c r="BW25" s="72">
        <v>2</v>
      </c>
      <c r="BX25" s="72">
        <v>2</v>
      </c>
      <c r="BY25" s="72">
        <v>2</v>
      </c>
      <c r="BZ25" s="72">
        <v>2</v>
      </c>
      <c r="CA25" s="72">
        <v>2</v>
      </c>
      <c r="CB25" s="72">
        <v>2</v>
      </c>
      <c r="CC25" s="72">
        <v>2</v>
      </c>
      <c r="CD25" s="72">
        <v>0</v>
      </c>
      <c r="CE25" s="72">
        <v>1</v>
      </c>
      <c r="CF25" s="72">
        <v>1</v>
      </c>
      <c r="CG25" s="72">
        <v>1</v>
      </c>
      <c r="CH25" s="72">
        <v>1</v>
      </c>
      <c r="CI25" s="72">
        <v>1</v>
      </c>
      <c r="CJ25" s="72">
        <v>1</v>
      </c>
      <c r="CK25" s="72">
        <v>1</v>
      </c>
      <c r="CL25" s="72">
        <v>1</v>
      </c>
      <c r="CM25" s="72">
        <v>2</v>
      </c>
      <c r="CN25" s="72">
        <v>1</v>
      </c>
      <c r="CO25" s="72">
        <f t="shared" si="34"/>
        <v>11</v>
      </c>
      <c r="CP25" s="72">
        <v>2</v>
      </c>
      <c r="CQ25" s="72">
        <v>2</v>
      </c>
      <c r="CR25" s="72">
        <v>2</v>
      </c>
      <c r="CS25" s="72">
        <v>2</v>
      </c>
      <c r="CT25" s="72">
        <v>2</v>
      </c>
      <c r="CU25" s="72">
        <v>2</v>
      </c>
      <c r="CV25" s="72">
        <f t="shared" si="35"/>
        <v>6</v>
      </c>
      <c r="CW25" s="72">
        <f t="shared" si="36"/>
        <v>2</v>
      </c>
      <c r="CX25" s="72" t="s">
        <v>429</v>
      </c>
      <c r="CY25" s="72" t="s">
        <v>394</v>
      </c>
      <c r="CZ25" s="72" t="s">
        <v>430</v>
      </c>
      <c r="DA25" s="72" t="s">
        <v>431</v>
      </c>
      <c r="DB25" s="72" t="s">
        <v>220</v>
      </c>
      <c r="DC25" s="72" t="s">
        <v>423</v>
      </c>
      <c r="DD25" s="72" t="s">
        <v>213</v>
      </c>
      <c r="DE25" s="72">
        <f t="shared" si="37"/>
        <v>14</v>
      </c>
      <c r="DF25" s="72">
        <f t="shared" si="38"/>
        <v>7</v>
      </c>
      <c r="DG25" s="72">
        <f t="shared" si="39"/>
        <v>12</v>
      </c>
      <c r="DH25" s="72">
        <f t="shared" si="40"/>
        <v>33</v>
      </c>
      <c r="DI25" s="72">
        <f t="shared" si="41"/>
        <v>13</v>
      </c>
      <c r="DJ25" s="72">
        <f t="shared" si="42"/>
        <v>38</v>
      </c>
      <c r="DK25" s="65">
        <f t="shared" si="43"/>
        <v>0.86842105263157898</v>
      </c>
      <c r="DL25" s="66">
        <f t="shared" si="44"/>
        <v>6</v>
      </c>
      <c r="DM25" s="72">
        <v>3</v>
      </c>
      <c r="DN25" s="72" t="s">
        <v>398</v>
      </c>
      <c r="DO25" s="72">
        <v>1</v>
      </c>
      <c r="DP25" s="72">
        <v>1</v>
      </c>
      <c r="DQ25" s="72" t="s">
        <v>223</v>
      </c>
      <c r="DR25" s="72" t="s">
        <v>432</v>
      </c>
      <c r="DS25" s="72" t="s">
        <v>242</v>
      </c>
      <c r="DT25" s="72">
        <f t="shared" si="21"/>
        <v>4</v>
      </c>
      <c r="DU25" s="72">
        <f t="shared" si="45"/>
        <v>4</v>
      </c>
      <c r="DV25" s="72">
        <f t="shared" si="23"/>
        <v>3</v>
      </c>
      <c r="DW25" s="72">
        <f t="shared" si="28"/>
        <v>9.5</v>
      </c>
      <c r="DX25" s="72">
        <v>2</v>
      </c>
      <c r="DY25" s="72">
        <f t="shared" si="29"/>
        <v>13</v>
      </c>
      <c r="DZ25" s="72">
        <v>3</v>
      </c>
      <c r="EA25" s="41" t="s">
        <v>400</v>
      </c>
    </row>
    <row r="26" spans="1:131" s="42" customFormat="1" ht="303.60000000000002" x14ac:dyDescent="0.3">
      <c r="A26" s="72">
        <v>19</v>
      </c>
      <c r="B26" s="78" t="s">
        <v>433</v>
      </c>
      <c r="C26" s="73" t="s">
        <v>434</v>
      </c>
      <c r="D26" s="72" t="s">
        <v>435</v>
      </c>
      <c r="E26" s="73" t="s">
        <v>436</v>
      </c>
      <c r="F26" s="72" t="s">
        <v>435</v>
      </c>
      <c r="G26" s="72" t="s">
        <v>437</v>
      </c>
      <c r="H26" s="72" t="s">
        <v>438</v>
      </c>
      <c r="I26" s="72" t="s">
        <v>255</v>
      </c>
      <c r="J26" s="72" t="s">
        <v>439</v>
      </c>
      <c r="K26" s="72" t="s">
        <v>440</v>
      </c>
      <c r="L26" s="72" t="s">
        <v>441</v>
      </c>
      <c r="M26" s="72" t="s">
        <v>213</v>
      </c>
      <c r="N26" s="72" t="s">
        <v>213</v>
      </c>
      <c r="O26" s="72" t="s">
        <v>213</v>
      </c>
      <c r="P26" s="72" t="s">
        <v>213</v>
      </c>
      <c r="Q26" s="72" t="s">
        <v>213</v>
      </c>
      <c r="R26" s="72" t="s">
        <v>213</v>
      </c>
      <c r="S26" s="72" t="s">
        <v>213</v>
      </c>
      <c r="T26" s="72" t="s">
        <v>213</v>
      </c>
      <c r="U26" s="72" t="s">
        <v>213</v>
      </c>
      <c r="V26" s="72" t="s">
        <v>213</v>
      </c>
      <c r="W26" s="72" t="s">
        <v>213</v>
      </c>
      <c r="X26" s="72" t="s">
        <v>213</v>
      </c>
      <c r="Y26" s="72" t="s">
        <v>213</v>
      </c>
      <c r="Z26" s="72" t="s">
        <v>213</v>
      </c>
      <c r="AA26" s="72" t="s">
        <v>213</v>
      </c>
      <c r="AB26" s="72" t="s">
        <v>213</v>
      </c>
      <c r="AC26" s="72" t="s">
        <v>213</v>
      </c>
      <c r="AD26" s="72" t="s">
        <v>213</v>
      </c>
      <c r="AE26" s="72" t="s">
        <v>214</v>
      </c>
      <c r="AF26" s="72" t="s">
        <v>442</v>
      </c>
      <c r="AG26" s="72" t="s">
        <v>442</v>
      </c>
      <c r="AH26" s="72" t="s">
        <v>442</v>
      </c>
      <c r="AI26" s="72" t="s">
        <v>442</v>
      </c>
      <c r="AJ26" s="72" t="s">
        <v>442</v>
      </c>
      <c r="AK26" s="72" t="s">
        <v>442</v>
      </c>
      <c r="AL26" s="72" t="s">
        <v>442</v>
      </c>
      <c r="AM26" s="72" t="s">
        <v>442</v>
      </c>
      <c r="AN26" s="72" t="s">
        <v>442</v>
      </c>
      <c r="AO26" s="72" t="s">
        <v>442</v>
      </c>
      <c r="AP26" s="72" t="s">
        <v>442</v>
      </c>
      <c r="AQ26" s="72" t="s">
        <v>442</v>
      </c>
      <c r="AR26" s="72" t="s">
        <v>442</v>
      </c>
      <c r="AS26" s="72" t="s">
        <v>442</v>
      </c>
      <c r="AT26" s="72" t="s">
        <v>442</v>
      </c>
      <c r="AU26" s="72" t="s">
        <v>442</v>
      </c>
      <c r="AV26" s="72" t="s">
        <v>442</v>
      </c>
      <c r="AW26" s="72" t="s">
        <v>442</v>
      </c>
      <c r="AX26" s="72" t="s">
        <v>442</v>
      </c>
      <c r="AY26" s="72" t="s">
        <v>442</v>
      </c>
      <c r="AZ26" s="72" t="s">
        <v>442</v>
      </c>
      <c r="BA26" s="72" t="s">
        <v>442</v>
      </c>
      <c r="BB26" s="72" t="s">
        <v>442</v>
      </c>
      <c r="BC26" s="72" t="s">
        <v>442</v>
      </c>
      <c r="BD26" s="72" t="s">
        <v>442</v>
      </c>
      <c r="BE26" s="72" t="s">
        <v>442</v>
      </c>
      <c r="BF26" s="72" t="s">
        <v>442</v>
      </c>
      <c r="BG26" s="72" t="s">
        <v>442</v>
      </c>
      <c r="BH26" s="72" t="s">
        <v>442</v>
      </c>
      <c r="BI26" s="72" t="s">
        <v>442</v>
      </c>
      <c r="BJ26" s="72" t="s">
        <v>442</v>
      </c>
      <c r="BK26" s="72" t="s">
        <v>442</v>
      </c>
      <c r="BL26" s="72" t="s">
        <v>442</v>
      </c>
      <c r="BM26" s="72" t="s">
        <v>442</v>
      </c>
      <c r="BN26" s="72" t="s">
        <v>442</v>
      </c>
      <c r="BO26" s="72" t="s">
        <v>442</v>
      </c>
      <c r="BP26" s="72" t="s">
        <v>442</v>
      </c>
      <c r="BQ26" s="72" t="s">
        <v>442</v>
      </c>
      <c r="BR26" s="72" t="s">
        <v>442</v>
      </c>
      <c r="BS26" s="72" t="s">
        <v>442</v>
      </c>
      <c r="BT26" s="72" t="s">
        <v>442</v>
      </c>
      <c r="BU26" s="72" t="s">
        <v>442</v>
      </c>
      <c r="BV26" s="72" t="s">
        <v>442</v>
      </c>
      <c r="BW26" s="72" t="s">
        <v>442</v>
      </c>
      <c r="BX26" s="72" t="s">
        <v>442</v>
      </c>
      <c r="BY26" s="72" t="s">
        <v>442</v>
      </c>
      <c r="BZ26" s="72" t="s">
        <v>442</v>
      </c>
      <c r="CA26" s="72" t="s">
        <v>442</v>
      </c>
      <c r="CB26" s="72" t="s">
        <v>442</v>
      </c>
      <c r="CC26" s="72" t="s">
        <v>442</v>
      </c>
      <c r="CD26" s="72" t="s">
        <v>442</v>
      </c>
      <c r="CE26" s="72" t="s">
        <v>442</v>
      </c>
      <c r="CF26" s="72" t="s">
        <v>442</v>
      </c>
      <c r="CG26" s="72" t="s">
        <v>442</v>
      </c>
      <c r="CH26" s="72" t="s">
        <v>442</v>
      </c>
      <c r="CI26" s="72" t="s">
        <v>442</v>
      </c>
      <c r="CJ26" s="72" t="s">
        <v>442</v>
      </c>
      <c r="CK26" s="72" t="s">
        <v>442</v>
      </c>
      <c r="CL26" s="72" t="s">
        <v>442</v>
      </c>
      <c r="CM26" s="72" t="s">
        <v>442</v>
      </c>
      <c r="CN26" s="72" t="s">
        <v>442</v>
      </c>
      <c r="CO26" s="72" t="s">
        <v>442</v>
      </c>
      <c r="CP26" s="72" t="s">
        <v>442</v>
      </c>
      <c r="CQ26" s="72" t="s">
        <v>442</v>
      </c>
      <c r="CR26" s="72" t="s">
        <v>442</v>
      </c>
      <c r="CS26" s="72" t="s">
        <v>442</v>
      </c>
      <c r="CT26" s="72" t="s">
        <v>442</v>
      </c>
      <c r="CU26" s="72" t="s">
        <v>442</v>
      </c>
      <c r="CV26" s="72" t="s">
        <v>442</v>
      </c>
      <c r="CW26" s="72" t="s">
        <v>442</v>
      </c>
      <c r="CX26" s="72" t="s">
        <v>443</v>
      </c>
      <c r="CY26" s="72" t="s">
        <v>444</v>
      </c>
      <c r="CZ26" s="72" t="s">
        <v>445</v>
      </c>
      <c r="DA26" s="72" t="s">
        <v>446</v>
      </c>
      <c r="DB26" s="72" t="s">
        <v>321</v>
      </c>
      <c r="DC26" s="72" t="s">
        <v>447</v>
      </c>
      <c r="DD26" s="72" t="s">
        <v>213</v>
      </c>
      <c r="DE26" s="72" t="s">
        <v>442</v>
      </c>
      <c r="DF26" s="72" t="s">
        <v>442</v>
      </c>
      <c r="DG26" s="72" t="s">
        <v>442</v>
      </c>
      <c r="DH26" s="72" t="s">
        <v>442</v>
      </c>
      <c r="DI26" s="72" t="s">
        <v>442</v>
      </c>
      <c r="DJ26" s="72" t="s">
        <v>442</v>
      </c>
      <c r="DK26" s="72" t="s">
        <v>442</v>
      </c>
      <c r="DL26" s="72" t="s">
        <v>442</v>
      </c>
      <c r="DM26" s="45" t="s">
        <v>448</v>
      </c>
      <c r="DN26" s="45" t="s">
        <v>449</v>
      </c>
      <c r="DO26" s="45" t="s">
        <v>450</v>
      </c>
      <c r="DP26" s="45">
        <v>1</v>
      </c>
      <c r="DQ26" s="45" t="s">
        <v>451</v>
      </c>
      <c r="DR26" s="44" t="s">
        <v>452</v>
      </c>
      <c r="DS26" s="44" t="s">
        <v>452</v>
      </c>
      <c r="DT26" s="67" t="s">
        <v>453</v>
      </c>
      <c r="DU26" s="72" t="s">
        <v>453</v>
      </c>
      <c r="DV26" s="72" t="s">
        <v>448</v>
      </c>
      <c r="DW26" s="72" t="s">
        <v>454</v>
      </c>
      <c r="DX26" s="45" t="s">
        <v>455</v>
      </c>
      <c r="DY26" s="72" t="s">
        <v>455</v>
      </c>
      <c r="DZ26" s="45" t="s">
        <v>455</v>
      </c>
      <c r="EA26" s="41" t="s">
        <v>456</v>
      </c>
    </row>
    <row r="27" spans="1:131" s="42" customFormat="1" ht="409.6" customHeight="1" x14ac:dyDescent="0.3">
      <c r="A27" s="72">
        <v>20</v>
      </c>
      <c r="B27" s="78" t="s">
        <v>433</v>
      </c>
      <c r="C27" s="79" t="s">
        <v>457</v>
      </c>
      <c r="D27" s="78" t="s">
        <v>458</v>
      </c>
      <c r="E27" s="73" t="s">
        <v>459</v>
      </c>
      <c r="F27" s="72" t="s">
        <v>460</v>
      </c>
      <c r="G27" s="72" t="s">
        <v>461</v>
      </c>
      <c r="H27" s="72" t="s">
        <v>462</v>
      </c>
      <c r="I27" s="72" t="s">
        <v>255</v>
      </c>
      <c r="J27" s="72" t="s">
        <v>439</v>
      </c>
      <c r="K27" s="72" t="s">
        <v>463</v>
      </c>
      <c r="L27" s="72" t="s">
        <v>464</v>
      </c>
      <c r="M27" s="72" t="s">
        <v>214</v>
      </c>
      <c r="N27" s="72" t="s">
        <v>214</v>
      </c>
      <c r="O27" s="72" t="s">
        <v>214</v>
      </c>
      <c r="P27" s="72" t="s">
        <v>213</v>
      </c>
      <c r="Q27" s="72" t="s">
        <v>213</v>
      </c>
      <c r="R27" s="72" t="s">
        <v>213</v>
      </c>
      <c r="S27" s="72" t="s">
        <v>213</v>
      </c>
      <c r="T27" s="72" t="s">
        <v>213</v>
      </c>
      <c r="U27" s="72" t="s">
        <v>213</v>
      </c>
      <c r="V27" s="72" t="s">
        <v>213</v>
      </c>
      <c r="W27" s="72" t="s">
        <v>213</v>
      </c>
      <c r="X27" s="72" t="s">
        <v>214</v>
      </c>
      <c r="Y27" s="72" t="s">
        <v>213</v>
      </c>
      <c r="Z27" s="72" t="s">
        <v>213</v>
      </c>
      <c r="AA27" s="72" t="s">
        <v>214</v>
      </c>
      <c r="AB27" s="72" t="s">
        <v>213</v>
      </c>
      <c r="AC27" s="72" t="s">
        <v>213</v>
      </c>
      <c r="AD27" s="72" t="s">
        <v>213</v>
      </c>
      <c r="AE27" s="72" t="s">
        <v>214</v>
      </c>
      <c r="AF27" s="72" t="s">
        <v>213</v>
      </c>
      <c r="AG27" s="72" t="s">
        <v>67</v>
      </c>
      <c r="AH27" s="72" t="s">
        <v>68</v>
      </c>
      <c r="AI27" s="72" t="s">
        <v>68</v>
      </c>
      <c r="AJ27" s="72" t="s">
        <v>213</v>
      </c>
      <c r="AK27" s="72" t="s">
        <v>70</v>
      </c>
      <c r="AL27" s="72" t="s">
        <v>213</v>
      </c>
      <c r="AM27" s="72" t="s">
        <v>71</v>
      </c>
      <c r="AN27" s="72" t="s">
        <v>213</v>
      </c>
      <c r="AO27" s="72" t="s">
        <v>213</v>
      </c>
      <c r="AP27" s="72" t="s">
        <v>213</v>
      </c>
      <c r="AQ27" s="72" t="s">
        <v>213</v>
      </c>
      <c r="AR27" s="72">
        <v>0</v>
      </c>
      <c r="AS27" s="72">
        <v>0</v>
      </c>
      <c r="AT27" s="72">
        <v>0</v>
      </c>
      <c r="AU27" s="72">
        <v>0</v>
      </c>
      <c r="AV27" s="72">
        <v>0</v>
      </c>
      <c r="AW27" s="72">
        <v>2</v>
      </c>
      <c r="AX27" s="72">
        <v>1</v>
      </c>
      <c r="AY27" s="72">
        <v>1</v>
      </c>
      <c r="AZ27" s="72">
        <v>1</v>
      </c>
      <c r="BA27" s="72">
        <v>0</v>
      </c>
      <c r="BB27" s="72">
        <v>1</v>
      </c>
      <c r="BC27" s="72">
        <v>0</v>
      </c>
      <c r="BD27" s="72">
        <v>1</v>
      </c>
      <c r="BE27" s="72">
        <f t="shared" ref="BE27:BE29" si="46">COUNTIF(AR27:BD27,"&gt;0")</f>
        <v>6</v>
      </c>
      <c r="BF27" s="72">
        <f t="shared" ref="BF27:BF29" si="47">SUM(AR27:BD27)/BE27</f>
        <v>1.1666666666666667</v>
      </c>
      <c r="BG27" s="72">
        <v>2</v>
      </c>
      <c r="BH27" s="72">
        <v>2</v>
      </c>
      <c r="BI27" s="72">
        <v>1</v>
      </c>
      <c r="BJ27" s="72">
        <v>0</v>
      </c>
      <c r="BK27" s="72">
        <v>2</v>
      </c>
      <c r="BL27" s="72">
        <f t="shared" ref="BL27:BL29" si="48">COUNTIF(BG27:BK27,"&gt;0")</f>
        <v>4</v>
      </c>
      <c r="BM27" s="72">
        <f t="shared" ref="BM27:BM29" si="49">SUM(BG27:BK27)/BL27</f>
        <v>1.75</v>
      </c>
      <c r="BN27" s="72">
        <v>1</v>
      </c>
      <c r="BO27" s="72">
        <v>1</v>
      </c>
      <c r="BP27" s="72">
        <v>1</v>
      </c>
      <c r="BQ27" s="72">
        <v>1</v>
      </c>
      <c r="BR27" s="72">
        <v>2</v>
      </c>
      <c r="BS27" s="72">
        <v>1</v>
      </c>
      <c r="BT27" s="72">
        <v>1</v>
      </c>
      <c r="BU27" s="72">
        <v>0</v>
      </c>
      <c r="BV27" s="72">
        <v>1</v>
      </c>
      <c r="BW27" s="72">
        <v>1</v>
      </c>
      <c r="BX27" s="72">
        <v>1</v>
      </c>
      <c r="BY27" s="72">
        <v>1</v>
      </c>
      <c r="BZ27" s="72">
        <v>1</v>
      </c>
      <c r="CA27" s="72">
        <v>1</v>
      </c>
      <c r="CB27" s="72">
        <v>1</v>
      </c>
      <c r="CC27" s="72">
        <v>0</v>
      </c>
      <c r="CD27" s="72">
        <v>0</v>
      </c>
      <c r="CE27" s="72">
        <v>1</v>
      </c>
      <c r="CF27" s="72">
        <v>1</v>
      </c>
      <c r="CG27" s="72">
        <v>1</v>
      </c>
      <c r="CH27" s="72">
        <v>1</v>
      </c>
      <c r="CI27" s="72">
        <v>1</v>
      </c>
      <c r="CJ27" s="72">
        <v>1</v>
      </c>
      <c r="CK27" s="72">
        <v>1</v>
      </c>
      <c r="CL27" s="72">
        <v>1</v>
      </c>
      <c r="CM27" s="72">
        <v>0</v>
      </c>
      <c r="CN27" s="72">
        <v>1</v>
      </c>
      <c r="CO27" s="72">
        <f t="shared" ref="CO27:CO29" si="50">SUM(CE27:CN27)</f>
        <v>9</v>
      </c>
      <c r="CP27" s="72">
        <v>2</v>
      </c>
      <c r="CQ27" s="72">
        <v>2</v>
      </c>
      <c r="CR27" s="72">
        <v>2</v>
      </c>
      <c r="CS27" s="72">
        <v>2</v>
      </c>
      <c r="CT27" s="72">
        <v>2</v>
      </c>
      <c r="CU27" s="72">
        <v>2</v>
      </c>
      <c r="CV27" s="72">
        <f t="shared" ref="CV27:CV29" si="51">COUNTIF(CP27:CU27,"&gt;0")</f>
        <v>6</v>
      </c>
      <c r="CW27" s="72">
        <f t="shared" ref="CW27:CW29" si="52">SUM(CP27:CU27)/CV27*DP27</f>
        <v>2</v>
      </c>
      <c r="CX27" s="72" t="s">
        <v>465</v>
      </c>
      <c r="CY27" s="72" t="s">
        <v>444</v>
      </c>
      <c r="CZ27" s="72" t="s">
        <v>466</v>
      </c>
      <c r="DA27" s="72" t="s">
        <v>467</v>
      </c>
      <c r="DB27" s="72" t="s">
        <v>321</v>
      </c>
      <c r="DC27" s="72" t="s">
        <v>213</v>
      </c>
      <c r="DD27" s="72" t="s">
        <v>213</v>
      </c>
      <c r="DE27" s="72">
        <f t="shared" ref="DE27:DE29" si="53">SUM(AR27:BD27)</f>
        <v>7</v>
      </c>
      <c r="DF27" s="72">
        <f t="shared" ref="DF27:DF29" si="54">SUM(BG27:BK27)</f>
        <v>7</v>
      </c>
      <c r="DG27" s="72">
        <f t="shared" ref="DG27:DG29" si="55">SUM(CP27:CU27)</f>
        <v>12</v>
      </c>
      <c r="DH27" s="72">
        <f t="shared" ref="DH27:DH29" si="56">SUM(DE27:DG27)</f>
        <v>26</v>
      </c>
      <c r="DI27" s="72">
        <f t="shared" ref="DI27:DI29" si="57">BE27+BL27</f>
        <v>10</v>
      </c>
      <c r="DJ27" s="72">
        <f t="shared" ref="DJ27:DJ29" si="58">(BE27+BL27+CV27)*2</f>
        <v>32</v>
      </c>
      <c r="DK27" s="65">
        <f t="shared" ref="DK27:DK29" si="59">DH27/DJ27</f>
        <v>0.8125</v>
      </c>
      <c r="DL27" s="66">
        <f t="shared" ref="DL27:DL29" si="60">AR27+BG27+BH27</f>
        <v>4</v>
      </c>
      <c r="DM27" s="72">
        <v>3</v>
      </c>
      <c r="DN27" s="72">
        <v>2027</v>
      </c>
      <c r="DO27" s="72">
        <v>1</v>
      </c>
      <c r="DP27" s="72">
        <v>1</v>
      </c>
      <c r="DQ27" s="72" t="s">
        <v>223</v>
      </c>
      <c r="DR27" s="72" t="s">
        <v>468</v>
      </c>
      <c r="DS27" s="72" t="s">
        <v>469</v>
      </c>
      <c r="DT27" s="72">
        <f t="shared" si="21"/>
        <v>4</v>
      </c>
      <c r="DU27" s="72">
        <f t="shared" si="45"/>
        <v>4</v>
      </c>
      <c r="DV27" s="72">
        <f>IF(DL27&gt;=5,3,((IF(AND(DL27&gt;=2,DL27&lt;5),2,1))))</f>
        <v>2</v>
      </c>
      <c r="DW27" s="72">
        <f t="shared" si="28"/>
        <v>9</v>
      </c>
      <c r="DX27" s="72">
        <v>3</v>
      </c>
      <c r="DY27" s="72">
        <v>2</v>
      </c>
      <c r="DZ27" s="72">
        <v>3</v>
      </c>
      <c r="EA27" s="41" t="s">
        <v>456</v>
      </c>
    </row>
    <row r="28" spans="1:131" s="42" customFormat="1" ht="409.6" customHeight="1" x14ac:dyDescent="0.3">
      <c r="A28" s="72">
        <v>21</v>
      </c>
      <c r="B28" s="78" t="s">
        <v>433</v>
      </c>
      <c r="C28" s="79" t="s">
        <v>470</v>
      </c>
      <c r="D28" s="78" t="s">
        <v>458</v>
      </c>
      <c r="E28" s="73" t="s">
        <v>471</v>
      </c>
      <c r="F28" s="72" t="s">
        <v>472</v>
      </c>
      <c r="G28" s="72" t="s">
        <v>473</v>
      </c>
      <c r="H28" s="72" t="s">
        <v>474</v>
      </c>
      <c r="I28" s="72" t="s">
        <v>209</v>
      </c>
      <c r="J28" s="72" t="s">
        <v>439</v>
      </c>
      <c r="K28" s="72" t="s">
        <v>463</v>
      </c>
      <c r="L28" s="72" t="s">
        <v>464</v>
      </c>
      <c r="M28" s="72" t="s">
        <v>213</v>
      </c>
      <c r="N28" s="72" t="s">
        <v>213</v>
      </c>
      <c r="O28" s="72" t="s">
        <v>213</v>
      </c>
      <c r="P28" s="72" t="s">
        <v>213</v>
      </c>
      <c r="Q28" s="72" t="s">
        <v>213</v>
      </c>
      <c r="R28" s="72" t="s">
        <v>214</v>
      </c>
      <c r="S28" s="72" t="s">
        <v>213</v>
      </c>
      <c r="T28" s="72" t="s">
        <v>213</v>
      </c>
      <c r="U28" s="72" t="s">
        <v>213</v>
      </c>
      <c r="V28" s="72" t="s">
        <v>213</v>
      </c>
      <c r="W28" s="72" t="s">
        <v>213</v>
      </c>
      <c r="X28" s="72" t="s">
        <v>213</v>
      </c>
      <c r="Y28" s="72" t="s">
        <v>213</v>
      </c>
      <c r="Z28" s="72" t="s">
        <v>213</v>
      </c>
      <c r="AA28" s="72" t="s">
        <v>213</v>
      </c>
      <c r="AB28" s="72" t="s">
        <v>213</v>
      </c>
      <c r="AC28" s="72" t="s">
        <v>213</v>
      </c>
      <c r="AD28" s="72" t="s">
        <v>214</v>
      </c>
      <c r="AE28" s="72" t="s">
        <v>214</v>
      </c>
      <c r="AF28" s="72" t="s">
        <v>213</v>
      </c>
      <c r="AG28" s="72" t="s">
        <v>213</v>
      </c>
      <c r="AH28" s="72" t="s">
        <v>213</v>
      </c>
      <c r="AI28" s="72" t="s">
        <v>213</v>
      </c>
      <c r="AJ28" s="72" t="s">
        <v>213</v>
      </c>
      <c r="AK28" s="72" t="s">
        <v>213</v>
      </c>
      <c r="AL28" s="72" t="s">
        <v>213</v>
      </c>
      <c r="AM28" s="72" t="s">
        <v>213</v>
      </c>
      <c r="AN28" s="72" t="s">
        <v>213</v>
      </c>
      <c r="AO28" s="72" t="s">
        <v>213</v>
      </c>
      <c r="AP28" s="72" t="s">
        <v>213</v>
      </c>
      <c r="AQ28" s="72" t="s">
        <v>213</v>
      </c>
      <c r="AR28" s="72">
        <v>2</v>
      </c>
      <c r="AS28" s="72">
        <v>1</v>
      </c>
      <c r="AT28" s="72">
        <v>0</v>
      </c>
      <c r="AU28" s="72">
        <v>0</v>
      </c>
      <c r="AV28" s="72">
        <v>0</v>
      </c>
      <c r="AW28" s="72">
        <v>0</v>
      </c>
      <c r="AX28" s="72">
        <v>1</v>
      </c>
      <c r="AY28" s="72">
        <v>1</v>
      </c>
      <c r="AZ28" s="72">
        <v>1</v>
      </c>
      <c r="BA28" s="72">
        <v>1</v>
      </c>
      <c r="BB28" s="72">
        <v>1</v>
      </c>
      <c r="BC28" s="72">
        <v>0</v>
      </c>
      <c r="BD28" s="72">
        <v>1</v>
      </c>
      <c r="BE28" s="72">
        <f t="shared" si="46"/>
        <v>8</v>
      </c>
      <c r="BF28" s="43">
        <f t="shared" si="47"/>
        <v>1.125</v>
      </c>
      <c r="BG28" s="72">
        <v>1</v>
      </c>
      <c r="BH28" s="72">
        <v>0</v>
      </c>
      <c r="BI28" s="72">
        <v>0</v>
      </c>
      <c r="BJ28" s="72">
        <v>-1</v>
      </c>
      <c r="BK28" s="72">
        <v>1</v>
      </c>
      <c r="BL28" s="72">
        <f t="shared" si="48"/>
        <v>2</v>
      </c>
      <c r="BM28" s="43">
        <f t="shared" si="49"/>
        <v>0.5</v>
      </c>
      <c r="BN28" s="72">
        <v>0</v>
      </c>
      <c r="BO28" s="72">
        <v>0</v>
      </c>
      <c r="BP28" s="72">
        <v>0</v>
      </c>
      <c r="BQ28" s="72">
        <v>0</v>
      </c>
      <c r="BR28" s="72">
        <v>0</v>
      </c>
      <c r="BS28" s="72">
        <v>0</v>
      </c>
      <c r="BT28" s="72">
        <v>0</v>
      </c>
      <c r="BU28" s="72">
        <v>1</v>
      </c>
      <c r="BV28" s="72">
        <v>0</v>
      </c>
      <c r="BW28" s="72">
        <v>0</v>
      </c>
      <c r="BX28" s="72">
        <v>0</v>
      </c>
      <c r="BY28" s="72">
        <v>1</v>
      </c>
      <c r="BZ28" s="72">
        <v>1</v>
      </c>
      <c r="CA28" s="72">
        <v>0</v>
      </c>
      <c r="CB28" s="72">
        <v>1</v>
      </c>
      <c r="CC28" s="72">
        <v>0</v>
      </c>
      <c r="CD28" s="72">
        <v>0</v>
      </c>
      <c r="CE28" s="72">
        <v>1</v>
      </c>
      <c r="CF28" s="72">
        <v>1</v>
      </c>
      <c r="CG28" s="72">
        <v>1</v>
      </c>
      <c r="CH28" s="72">
        <v>1</v>
      </c>
      <c r="CI28" s="72">
        <v>1</v>
      </c>
      <c r="CJ28" s="72">
        <v>1</v>
      </c>
      <c r="CK28" s="72">
        <v>1</v>
      </c>
      <c r="CL28" s="72">
        <v>1</v>
      </c>
      <c r="CM28" s="72">
        <v>1</v>
      </c>
      <c r="CN28" s="72">
        <v>1</v>
      </c>
      <c r="CO28" s="72">
        <f t="shared" si="50"/>
        <v>10</v>
      </c>
      <c r="CP28" s="72">
        <v>2</v>
      </c>
      <c r="CQ28" s="72">
        <v>2</v>
      </c>
      <c r="CR28" s="72">
        <v>2</v>
      </c>
      <c r="CS28" s="72">
        <v>2</v>
      </c>
      <c r="CT28" s="72">
        <v>2</v>
      </c>
      <c r="CU28" s="72">
        <v>2</v>
      </c>
      <c r="CV28" s="72">
        <f t="shared" si="51"/>
        <v>6</v>
      </c>
      <c r="CW28" s="43">
        <f t="shared" si="52"/>
        <v>2</v>
      </c>
      <c r="CX28" s="72" t="s">
        <v>465</v>
      </c>
      <c r="CY28" s="72" t="s">
        <v>444</v>
      </c>
      <c r="CZ28" s="72" t="s">
        <v>475</v>
      </c>
      <c r="DA28" s="72" t="s">
        <v>467</v>
      </c>
      <c r="DB28" s="72" t="s">
        <v>321</v>
      </c>
      <c r="DC28" s="72" t="s">
        <v>213</v>
      </c>
      <c r="DD28" s="72" t="s">
        <v>213</v>
      </c>
      <c r="DE28" s="72">
        <f t="shared" si="53"/>
        <v>9</v>
      </c>
      <c r="DF28" s="72">
        <f t="shared" si="54"/>
        <v>1</v>
      </c>
      <c r="DG28" s="72">
        <f t="shared" si="55"/>
        <v>12</v>
      </c>
      <c r="DH28" s="72">
        <f t="shared" si="56"/>
        <v>22</v>
      </c>
      <c r="DI28" s="72">
        <f t="shared" si="57"/>
        <v>10</v>
      </c>
      <c r="DJ28" s="72">
        <f t="shared" si="58"/>
        <v>32</v>
      </c>
      <c r="DK28" s="65">
        <f t="shared" si="59"/>
        <v>0.6875</v>
      </c>
      <c r="DL28" s="66">
        <f t="shared" si="60"/>
        <v>3</v>
      </c>
      <c r="DM28" s="72">
        <v>3</v>
      </c>
      <c r="DN28" s="72">
        <v>2027</v>
      </c>
      <c r="DO28" s="72">
        <v>0</v>
      </c>
      <c r="DP28" s="72">
        <v>1</v>
      </c>
      <c r="DQ28" s="72" t="s">
        <v>223</v>
      </c>
      <c r="DR28" s="72" t="s">
        <v>468</v>
      </c>
      <c r="DS28" s="72" t="s">
        <v>267</v>
      </c>
      <c r="DT28" s="72">
        <f t="shared" si="21"/>
        <v>3</v>
      </c>
      <c r="DU28" s="72">
        <f t="shared" si="45"/>
        <v>4</v>
      </c>
      <c r="DV28" s="72">
        <f>IF(DL28&gt;=5,3,((IF(AND(DL28&gt;=2,DL28&lt;5),2,1))))</f>
        <v>2</v>
      </c>
      <c r="DW28" s="72">
        <f t="shared" si="28"/>
        <v>8</v>
      </c>
      <c r="DX28" s="72">
        <v>3</v>
      </c>
      <c r="DY28" s="72">
        <f>BE28+BL28</f>
        <v>10</v>
      </c>
      <c r="DZ28" s="72">
        <v>3</v>
      </c>
      <c r="EA28" s="41" t="s">
        <v>456</v>
      </c>
    </row>
    <row r="29" spans="1:131" s="42" customFormat="1" ht="409.6" customHeight="1" x14ac:dyDescent="0.3">
      <c r="A29" s="72">
        <v>22</v>
      </c>
      <c r="B29" s="78" t="s">
        <v>433</v>
      </c>
      <c r="C29" s="79" t="s">
        <v>470</v>
      </c>
      <c r="D29" s="78" t="s">
        <v>458</v>
      </c>
      <c r="E29" s="73" t="s">
        <v>476</v>
      </c>
      <c r="F29" s="72" t="s">
        <v>477</v>
      </c>
      <c r="G29" s="72" t="s">
        <v>478</v>
      </c>
      <c r="H29" s="72" t="s">
        <v>479</v>
      </c>
      <c r="I29" s="72" t="s">
        <v>209</v>
      </c>
      <c r="J29" s="72" t="s">
        <v>439</v>
      </c>
      <c r="K29" s="72" t="s">
        <v>463</v>
      </c>
      <c r="L29" s="72" t="s">
        <v>464</v>
      </c>
      <c r="M29" s="72" t="s">
        <v>213</v>
      </c>
      <c r="N29" s="72" t="s">
        <v>213</v>
      </c>
      <c r="O29" s="72" t="s">
        <v>213</v>
      </c>
      <c r="P29" s="72" t="s">
        <v>213</v>
      </c>
      <c r="Q29" s="72" t="s">
        <v>213</v>
      </c>
      <c r="R29" s="72" t="s">
        <v>213</v>
      </c>
      <c r="S29" s="72" t="s">
        <v>213</v>
      </c>
      <c r="T29" s="72" t="s">
        <v>213</v>
      </c>
      <c r="U29" s="72" t="s">
        <v>213</v>
      </c>
      <c r="V29" s="72" t="s">
        <v>213</v>
      </c>
      <c r="W29" s="72" t="s">
        <v>213</v>
      </c>
      <c r="X29" s="72" t="s">
        <v>213</v>
      </c>
      <c r="Y29" s="72" t="s">
        <v>213</v>
      </c>
      <c r="Z29" s="72" t="s">
        <v>213</v>
      </c>
      <c r="AA29" s="72" t="s">
        <v>213</v>
      </c>
      <c r="AB29" s="72" t="s">
        <v>213</v>
      </c>
      <c r="AC29" s="72" t="s">
        <v>214</v>
      </c>
      <c r="AD29" s="72" t="s">
        <v>214</v>
      </c>
      <c r="AE29" s="72" t="s">
        <v>214</v>
      </c>
      <c r="AF29" s="72" t="s">
        <v>213</v>
      </c>
      <c r="AG29" s="72" t="s">
        <v>213</v>
      </c>
      <c r="AH29" s="72" t="s">
        <v>213</v>
      </c>
      <c r="AI29" s="72" t="s">
        <v>213</v>
      </c>
      <c r="AJ29" s="72" t="s">
        <v>213</v>
      </c>
      <c r="AK29" s="72" t="s">
        <v>213</v>
      </c>
      <c r="AL29" s="72" t="s">
        <v>213</v>
      </c>
      <c r="AM29" s="72" t="s">
        <v>213</v>
      </c>
      <c r="AN29" s="72" t="s">
        <v>213</v>
      </c>
      <c r="AO29" s="72" t="s">
        <v>213</v>
      </c>
      <c r="AP29" s="72" t="s">
        <v>213</v>
      </c>
      <c r="AQ29" s="72" t="s">
        <v>213</v>
      </c>
      <c r="AR29" s="72">
        <v>1</v>
      </c>
      <c r="AS29" s="72">
        <v>0</v>
      </c>
      <c r="AT29" s="72">
        <v>1</v>
      </c>
      <c r="AU29" s="72">
        <v>0</v>
      </c>
      <c r="AV29" s="72">
        <v>0</v>
      </c>
      <c r="AW29" s="72">
        <v>0</v>
      </c>
      <c r="AX29" s="72">
        <v>1</v>
      </c>
      <c r="AY29" s="72">
        <v>1</v>
      </c>
      <c r="AZ29" s="72">
        <v>1</v>
      </c>
      <c r="BA29" s="72">
        <v>1</v>
      </c>
      <c r="BB29" s="72">
        <v>1</v>
      </c>
      <c r="BC29" s="72">
        <v>0</v>
      </c>
      <c r="BD29" s="72">
        <v>1</v>
      </c>
      <c r="BE29" s="72">
        <f t="shared" si="46"/>
        <v>8</v>
      </c>
      <c r="BF29" s="43">
        <f t="shared" si="47"/>
        <v>1</v>
      </c>
      <c r="BG29" s="72">
        <v>2</v>
      </c>
      <c r="BH29" s="72">
        <v>2</v>
      </c>
      <c r="BI29" s="72">
        <v>0</v>
      </c>
      <c r="BJ29" s="72">
        <v>0</v>
      </c>
      <c r="BK29" s="72">
        <v>1</v>
      </c>
      <c r="BL29" s="72">
        <f t="shared" si="48"/>
        <v>3</v>
      </c>
      <c r="BM29" s="43">
        <f t="shared" si="49"/>
        <v>1.6666666666666667</v>
      </c>
      <c r="BN29" s="72">
        <v>1</v>
      </c>
      <c r="BO29" s="72">
        <v>1</v>
      </c>
      <c r="BP29" s="72">
        <v>1</v>
      </c>
      <c r="BQ29" s="72">
        <v>1</v>
      </c>
      <c r="BR29" s="72">
        <v>1</v>
      </c>
      <c r="BS29" s="72">
        <v>1</v>
      </c>
      <c r="BT29" s="72">
        <v>1</v>
      </c>
      <c r="BU29" s="72">
        <v>0</v>
      </c>
      <c r="BV29" s="72">
        <v>0</v>
      </c>
      <c r="BW29" s="72">
        <v>1</v>
      </c>
      <c r="BX29" s="72">
        <v>0</v>
      </c>
      <c r="BY29" s="72">
        <v>0</v>
      </c>
      <c r="BZ29" s="72">
        <v>0</v>
      </c>
      <c r="CA29" s="72">
        <v>0</v>
      </c>
      <c r="CB29" s="72">
        <v>1</v>
      </c>
      <c r="CC29" s="72">
        <v>0</v>
      </c>
      <c r="CD29" s="72">
        <v>0</v>
      </c>
      <c r="CE29" s="72">
        <v>1</v>
      </c>
      <c r="CF29" s="72">
        <v>1</v>
      </c>
      <c r="CG29" s="72">
        <v>1</v>
      </c>
      <c r="CH29" s="72">
        <v>1</v>
      </c>
      <c r="CI29" s="72">
        <v>1</v>
      </c>
      <c r="CJ29" s="72">
        <v>1</v>
      </c>
      <c r="CK29" s="72">
        <v>1</v>
      </c>
      <c r="CL29" s="72">
        <v>1</v>
      </c>
      <c r="CM29" s="72">
        <v>0</v>
      </c>
      <c r="CN29" s="72">
        <v>1</v>
      </c>
      <c r="CO29" s="72">
        <f t="shared" si="50"/>
        <v>9</v>
      </c>
      <c r="CP29" s="72">
        <v>2</v>
      </c>
      <c r="CQ29" s="72">
        <v>2</v>
      </c>
      <c r="CR29" s="72">
        <v>2</v>
      </c>
      <c r="CS29" s="72">
        <v>2</v>
      </c>
      <c r="CT29" s="72">
        <v>2</v>
      </c>
      <c r="CU29" s="72">
        <v>2</v>
      </c>
      <c r="CV29" s="72">
        <f t="shared" si="51"/>
        <v>6</v>
      </c>
      <c r="CW29" s="43">
        <f t="shared" si="52"/>
        <v>2</v>
      </c>
      <c r="CX29" s="72" t="s">
        <v>465</v>
      </c>
      <c r="CY29" s="72" t="s">
        <v>444</v>
      </c>
      <c r="CZ29" s="72" t="s">
        <v>466</v>
      </c>
      <c r="DA29" s="72" t="s">
        <v>467</v>
      </c>
      <c r="DB29" s="72" t="s">
        <v>321</v>
      </c>
      <c r="DC29" s="72" t="s">
        <v>213</v>
      </c>
      <c r="DD29" s="72" t="s">
        <v>213</v>
      </c>
      <c r="DE29" s="72">
        <f t="shared" si="53"/>
        <v>8</v>
      </c>
      <c r="DF29" s="72">
        <f t="shared" si="54"/>
        <v>5</v>
      </c>
      <c r="DG29" s="72">
        <f t="shared" si="55"/>
        <v>12</v>
      </c>
      <c r="DH29" s="72">
        <f t="shared" si="56"/>
        <v>25</v>
      </c>
      <c r="DI29" s="72">
        <f t="shared" si="57"/>
        <v>11</v>
      </c>
      <c r="DJ29" s="72">
        <f t="shared" si="58"/>
        <v>34</v>
      </c>
      <c r="DK29" s="65">
        <f t="shared" si="59"/>
        <v>0.73529411764705888</v>
      </c>
      <c r="DL29" s="66">
        <f t="shared" si="60"/>
        <v>5</v>
      </c>
      <c r="DM29" s="72">
        <v>3</v>
      </c>
      <c r="DN29" s="72">
        <v>2027</v>
      </c>
      <c r="DO29" s="72">
        <v>1</v>
      </c>
      <c r="DP29" s="72">
        <v>1</v>
      </c>
      <c r="DQ29" s="72" t="s">
        <v>223</v>
      </c>
      <c r="DR29" s="72" t="s">
        <v>468</v>
      </c>
      <c r="DS29" s="72" t="s">
        <v>469</v>
      </c>
      <c r="DT29" s="72">
        <f t="shared" si="21"/>
        <v>3</v>
      </c>
      <c r="DU29" s="72">
        <f t="shared" si="45"/>
        <v>4</v>
      </c>
      <c r="DV29" s="72">
        <f>IF(DL29&gt;=5,3,((IF(AND(DL29&gt;=2,DL29&lt;5),2,1))))</f>
        <v>3</v>
      </c>
      <c r="DW29" s="72">
        <f t="shared" si="28"/>
        <v>8.5</v>
      </c>
      <c r="DX29" s="72">
        <v>3</v>
      </c>
      <c r="DY29" s="72">
        <f>BE29+BL29</f>
        <v>11</v>
      </c>
      <c r="DZ29" s="72">
        <v>3</v>
      </c>
      <c r="EA29" s="41" t="s">
        <v>456</v>
      </c>
    </row>
    <row r="30" spans="1:131" s="42" customFormat="1" ht="331.2" x14ac:dyDescent="0.3">
      <c r="A30" s="72">
        <v>23</v>
      </c>
      <c r="B30" s="72" t="s">
        <v>291</v>
      </c>
      <c r="C30" s="73" t="s">
        <v>480</v>
      </c>
      <c r="D30" s="72" t="s">
        <v>481</v>
      </c>
      <c r="E30" s="73" t="s">
        <v>482</v>
      </c>
      <c r="F30" s="72" t="s">
        <v>483</v>
      </c>
      <c r="G30" s="72" t="s">
        <v>484</v>
      </c>
      <c r="H30" s="72" t="s">
        <v>485</v>
      </c>
      <c r="I30" s="72" t="s">
        <v>255</v>
      </c>
      <c r="J30" s="72" t="s">
        <v>486</v>
      </c>
      <c r="K30" s="72" t="s">
        <v>487</v>
      </c>
      <c r="L30" s="72" t="s">
        <v>488</v>
      </c>
      <c r="M30" s="72" t="s">
        <v>213</v>
      </c>
      <c r="N30" s="72" t="s">
        <v>214</v>
      </c>
      <c r="O30" s="72" t="s">
        <v>214</v>
      </c>
      <c r="P30" s="72" t="s">
        <v>213</v>
      </c>
      <c r="Q30" s="72" t="s">
        <v>213</v>
      </c>
      <c r="R30" s="72" t="s">
        <v>213</v>
      </c>
      <c r="S30" s="72" t="s">
        <v>213</v>
      </c>
      <c r="T30" s="72" t="s">
        <v>213</v>
      </c>
      <c r="U30" s="72" t="s">
        <v>213</v>
      </c>
      <c r="V30" s="72" t="s">
        <v>213</v>
      </c>
      <c r="W30" s="72" t="s">
        <v>213</v>
      </c>
      <c r="X30" s="72" t="s">
        <v>213</v>
      </c>
      <c r="Y30" s="72" t="s">
        <v>213</v>
      </c>
      <c r="Z30" s="72" t="s">
        <v>213</v>
      </c>
      <c r="AA30" s="72" t="s">
        <v>213</v>
      </c>
      <c r="AB30" s="72" t="s">
        <v>213</v>
      </c>
      <c r="AC30" s="72" t="s">
        <v>213</v>
      </c>
      <c r="AD30" s="72" t="s">
        <v>213</v>
      </c>
      <c r="AE30" s="72" t="s">
        <v>213</v>
      </c>
      <c r="AF30" s="72" t="s">
        <v>213</v>
      </c>
      <c r="AG30" s="72" t="s">
        <v>67</v>
      </c>
      <c r="AH30" s="72" t="s">
        <v>213</v>
      </c>
      <c r="AI30" s="72" t="s">
        <v>213</v>
      </c>
      <c r="AJ30" s="72" t="s">
        <v>213</v>
      </c>
      <c r="AK30" s="72" t="s">
        <v>70</v>
      </c>
      <c r="AL30" s="72" t="s">
        <v>213</v>
      </c>
      <c r="AM30" s="72" t="s">
        <v>213</v>
      </c>
      <c r="AN30" s="72" t="s">
        <v>213</v>
      </c>
      <c r="AO30" s="72" t="s">
        <v>213</v>
      </c>
      <c r="AP30" s="72" t="s">
        <v>213</v>
      </c>
      <c r="AQ30" s="72" t="s">
        <v>213</v>
      </c>
      <c r="AR30" s="72">
        <v>0</v>
      </c>
      <c r="AS30" s="72">
        <v>0</v>
      </c>
      <c r="AT30" s="72">
        <v>0</v>
      </c>
      <c r="AU30" s="72">
        <v>0</v>
      </c>
      <c r="AV30" s="72">
        <v>0</v>
      </c>
      <c r="AW30" s="72">
        <v>0</v>
      </c>
      <c r="AX30" s="72">
        <v>1</v>
      </c>
      <c r="AY30" s="72">
        <v>0</v>
      </c>
      <c r="AZ30" s="72">
        <v>0</v>
      </c>
      <c r="BA30" s="72">
        <v>0</v>
      </c>
      <c r="BB30" s="72">
        <v>1</v>
      </c>
      <c r="BC30" s="72">
        <v>0</v>
      </c>
      <c r="BD30" s="72">
        <v>0</v>
      </c>
      <c r="BE30" s="72">
        <v>2</v>
      </c>
      <c r="BF30" s="72">
        <v>1</v>
      </c>
      <c r="BG30" s="72">
        <v>1</v>
      </c>
      <c r="BH30" s="72">
        <v>0</v>
      </c>
      <c r="BI30" s="72">
        <v>0</v>
      </c>
      <c r="BJ30" s="72">
        <v>0</v>
      </c>
      <c r="BK30" s="72">
        <v>1</v>
      </c>
      <c r="BL30" s="72">
        <v>2</v>
      </c>
      <c r="BM30" s="72">
        <v>1</v>
      </c>
      <c r="BN30" s="72">
        <v>0</v>
      </c>
      <c r="BO30" s="72">
        <v>0</v>
      </c>
      <c r="BP30" s="72">
        <v>0</v>
      </c>
      <c r="BQ30" s="72">
        <v>0</v>
      </c>
      <c r="BR30" s="72">
        <v>0</v>
      </c>
      <c r="BS30" s="72">
        <v>0</v>
      </c>
      <c r="BT30" s="72">
        <v>0</v>
      </c>
      <c r="BU30" s="72">
        <v>0</v>
      </c>
      <c r="BV30" s="72">
        <v>0</v>
      </c>
      <c r="BW30" s="72">
        <v>0</v>
      </c>
      <c r="BX30" s="72">
        <v>0</v>
      </c>
      <c r="BY30" s="72">
        <v>0</v>
      </c>
      <c r="BZ30" s="72">
        <v>0</v>
      </c>
      <c r="CA30" s="72">
        <v>0</v>
      </c>
      <c r="CB30" s="72">
        <v>0</v>
      </c>
      <c r="CC30" s="72">
        <v>0</v>
      </c>
      <c r="CD30" s="72">
        <v>0</v>
      </c>
      <c r="CE30" s="72">
        <v>1</v>
      </c>
      <c r="CF30" s="72">
        <v>1</v>
      </c>
      <c r="CG30" s="72">
        <v>1</v>
      </c>
      <c r="CH30" s="72">
        <v>1</v>
      </c>
      <c r="CI30" s="72">
        <v>1</v>
      </c>
      <c r="CJ30" s="72">
        <v>0</v>
      </c>
      <c r="CK30" s="72">
        <v>1</v>
      </c>
      <c r="CL30" s="72">
        <v>0</v>
      </c>
      <c r="CM30" s="72">
        <v>1</v>
      </c>
      <c r="CN30" s="72">
        <v>0</v>
      </c>
      <c r="CO30" s="72">
        <v>7</v>
      </c>
      <c r="CP30" s="72">
        <v>1</v>
      </c>
      <c r="CQ30" s="72">
        <v>1</v>
      </c>
      <c r="CR30" s="72">
        <v>1</v>
      </c>
      <c r="CS30" s="72">
        <v>1</v>
      </c>
      <c r="CT30" s="72">
        <v>1</v>
      </c>
      <c r="CU30" s="72">
        <v>1</v>
      </c>
      <c r="CV30" s="72">
        <v>6</v>
      </c>
      <c r="CW30" s="72">
        <v>0.5</v>
      </c>
      <c r="CX30" s="72" t="s">
        <v>489</v>
      </c>
      <c r="CY30" s="72" t="s">
        <v>217</v>
      </c>
      <c r="CZ30" s="72" t="s">
        <v>218</v>
      </c>
      <c r="DA30" s="72" t="s">
        <v>490</v>
      </c>
      <c r="DB30" s="72" t="s">
        <v>287</v>
      </c>
      <c r="DC30" s="72" t="s">
        <v>491</v>
      </c>
      <c r="DD30" s="72" t="s">
        <v>213</v>
      </c>
      <c r="DE30" s="72">
        <v>2</v>
      </c>
      <c r="DF30" s="72">
        <v>2</v>
      </c>
      <c r="DG30" s="72">
        <v>6</v>
      </c>
      <c r="DH30" s="72">
        <v>10</v>
      </c>
      <c r="DI30" s="72">
        <v>4</v>
      </c>
      <c r="DJ30" s="72">
        <v>20</v>
      </c>
      <c r="DK30" s="72">
        <v>0.5</v>
      </c>
      <c r="DL30" s="72">
        <v>1</v>
      </c>
      <c r="DM30" s="72">
        <v>3</v>
      </c>
      <c r="DN30" s="72" t="s">
        <v>222</v>
      </c>
      <c r="DO30" s="72">
        <v>0</v>
      </c>
      <c r="DP30" s="72">
        <v>0.5</v>
      </c>
      <c r="DQ30" s="72" t="s">
        <v>71</v>
      </c>
      <c r="DR30" s="72" t="s">
        <v>492</v>
      </c>
      <c r="DS30" s="72" t="s">
        <v>290</v>
      </c>
      <c r="DT30" s="72">
        <v>3</v>
      </c>
      <c r="DU30" s="72">
        <v>1</v>
      </c>
      <c r="DV30" s="72">
        <v>1</v>
      </c>
      <c r="DW30" s="72">
        <v>4.5</v>
      </c>
      <c r="DX30" s="72">
        <v>5</v>
      </c>
      <c r="DY30" s="72">
        <v>4</v>
      </c>
      <c r="DZ30" s="72">
        <v>5</v>
      </c>
      <c r="EA30" s="41" t="s">
        <v>226</v>
      </c>
    </row>
    <row r="31" spans="1:131" s="46" customFormat="1" ht="124.2" x14ac:dyDescent="0.3">
      <c r="A31" s="72">
        <v>24</v>
      </c>
      <c r="B31" s="72" t="s">
        <v>493</v>
      </c>
      <c r="C31" s="73" t="s">
        <v>494</v>
      </c>
      <c r="D31" s="72" t="s">
        <v>495</v>
      </c>
      <c r="E31" s="73" t="s">
        <v>496</v>
      </c>
      <c r="F31" s="72" t="s">
        <v>497</v>
      </c>
      <c r="G31" s="72" t="s">
        <v>498</v>
      </c>
      <c r="H31" s="72" t="s">
        <v>499</v>
      </c>
      <c r="I31" s="72" t="s">
        <v>209</v>
      </c>
      <c r="J31" s="72" t="s">
        <v>343</v>
      </c>
      <c r="K31" s="72" t="s">
        <v>247</v>
      </c>
      <c r="L31" s="72" t="s">
        <v>421</v>
      </c>
      <c r="M31" s="72" t="s">
        <v>213</v>
      </c>
      <c r="N31" s="72" t="s">
        <v>213</v>
      </c>
      <c r="O31" s="72" t="s">
        <v>213</v>
      </c>
      <c r="P31" s="72" t="s">
        <v>213</v>
      </c>
      <c r="Q31" s="72" t="s">
        <v>213</v>
      </c>
      <c r="R31" s="72" t="s">
        <v>213</v>
      </c>
      <c r="S31" s="72" t="s">
        <v>213</v>
      </c>
      <c r="T31" s="72" t="s">
        <v>213</v>
      </c>
      <c r="U31" s="72" t="s">
        <v>213</v>
      </c>
      <c r="V31" s="72" t="s">
        <v>214</v>
      </c>
      <c r="W31" s="72" t="s">
        <v>213</v>
      </c>
      <c r="X31" s="72" t="s">
        <v>213</v>
      </c>
      <c r="Y31" s="72" t="s">
        <v>213</v>
      </c>
      <c r="Z31" s="72" t="s">
        <v>213</v>
      </c>
      <c r="AA31" s="72" t="s">
        <v>213</v>
      </c>
      <c r="AB31" s="72" t="s">
        <v>213</v>
      </c>
      <c r="AC31" s="72" t="s">
        <v>213</v>
      </c>
      <c r="AD31" s="72" t="s">
        <v>213</v>
      </c>
      <c r="AE31" s="72" t="s">
        <v>213</v>
      </c>
      <c r="AF31" s="72" t="s">
        <v>213</v>
      </c>
      <c r="AG31" s="72" t="s">
        <v>213</v>
      </c>
      <c r="AH31" s="72" t="s">
        <v>213</v>
      </c>
      <c r="AI31" s="72" t="s">
        <v>213</v>
      </c>
      <c r="AJ31" s="72" t="s">
        <v>213</v>
      </c>
      <c r="AK31" s="72" t="s">
        <v>213</v>
      </c>
      <c r="AL31" s="72" t="s">
        <v>213</v>
      </c>
      <c r="AM31" s="72" t="s">
        <v>213</v>
      </c>
      <c r="AN31" s="72" t="s">
        <v>213</v>
      </c>
      <c r="AO31" s="72" t="s">
        <v>213</v>
      </c>
      <c r="AP31" s="72" t="s">
        <v>213</v>
      </c>
      <c r="AQ31" s="72" t="s">
        <v>213</v>
      </c>
      <c r="AR31" s="72">
        <v>1</v>
      </c>
      <c r="AS31" s="72">
        <v>1</v>
      </c>
      <c r="AT31" s="72">
        <v>1</v>
      </c>
      <c r="AU31" s="72">
        <v>1</v>
      </c>
      <c r="AV31" s="72">
        <v>1</v>
      </c>
      <c r="AW31" s="72">
        <v>1</v>
      </c>
      <c r="AX31" s="72">
        <v>1</v>
      </c>
      <c r="AY31" s="72">
        <v>1</v>
      </c>
      <c r="AZ31" s="72">
        <v>1</v>
      </c>
      <c r="BA31" s="72">
        <v>1</v>
      </c>
      <c r="BB31" s="72">
        <v>1</v>
      </c>
      <c r="BC31" s="72">
        <v>1</v>
      </c>
      <c r="BD31" s="72">
        <v>1</v>
      </c>
      <c r="BE31" s="72">
        <v>13</v>
      </c>
      <c r="BF31" s="43">
        <v>1</v>
      </c>
      <c r="BG31" s="72">
        <v>1</v>
      </c>
      <c r="BH31" s="72">
        <v>1</v>
      </c>
      <c r="BI31" s="72">
        <v>1</v>
      </c>
      <c r="BJ31" s="72">
        <v>1</v>
      </c>
      <c r="BK31" s="72">
        <v>1</v>
      </c>
      <c r="BL31" s="72">
        <v>5</v>
      </c>
      <c r="BM31" s="43">
        <v>1</v>
      </c>
      <c r="BN31" s="72">
        <v>1</v>
      </c>
      <c r="BO31" s="72">
        <v>1</v>
      </c>
      <c r="BP31" s="72">
        <v>1</v>
      </c>
      <c r="BQ31" s="72">
        <v>1</v>
      </c>
      <c r="BR31" s="72">
        <v>1</v>
      </c>
      <c r="BS31" s="72">
        <v>1</v>
      </c>
      <c r="BT31" s="72">
        <v>1</v>
      </c>
      <c r="BU31" s="72">
        <v>1</v>
      </c>
      <c r="BV31" s="72">
        <v>1</v>
      </c>
      <c r="BW31" s="72">
        <v>1</v>
      </c>
      <c r="BX31" s="72">
        <v>1</v>
      </c>
      <c r="BY31" s="72">
        <v>1</v>
      </c>
      <c r="BZ31" s="72">
        <v>1</v>
      </c>
      <c r="CA31" s="72">
        <v>1</v>
      </c>
      <c r="CB31" s="72">
        <v>1</v>
      </c>
      <c r="CC31" s="72">
        <v>1</v>
      </c>
      <c r="CD31" s="72">
        <v>1</v>
      </c>
      <c r="CE31" s="72">
        <v>1</v>
      </c>
      <c r="CF31" s="72">
        <v>1</v>
      </c>
      <c r="CG31" s="72">
        <v>1</v>
      </c>
      <c r="CH31" s="72">
        <v>1</v>
      </c>
      <c r="CI31" s="72">
        <v>1</v>
      </c>
      <c r="CJ31" s="72">
        <v>1</v>
      </c>
      <c r="CK31" s="72">
        <v>1</v>
      </c>
      <c r="CL31" s="72">
        <v>1</v>
      </c>
      <c r="CM31" s="72">
        <v>1</v>
      </c>
      <c r="CN31" s="72">
        <v>1</v>
      </c>
      <c r="CO31" s="72">
        <v>10</v>
      </c>
      <c r="CP31" s="72">
        <v>1</v>
      </c>
      <c r="CQ31" s="72">
        <v>1</v>
      </c>
      <c r="CR31" s="72">
        <v>1</v>
      </c>
      <c r="CS31" s="72">
        <v>1</v>
      </c>
      <c r="CT31" s="72">
        <v>1</v>
      </c>
      <c r="CU31" s="72">
        <v>1</v>
      </c>
      <c r="CV31" s="72">
        <v>6</v>
      </c>
      <c r="CW31" s="43">
        <v>0.5</v>
      </c>
      <c r="CX31" s="72" t="s">
        <v>500</v>
      </c>
      <c r="CY31" s="72" t="s">
        <v>501</v>
      </c>
      <c r="CZ31" s="72" t="s">
        <v>502</v>
      </c>
      <c r="DA31" s="72" t="s">
        <v>503</v>
      </c>
      <c r="DB31" s="72" t="s">
        <v>504</v>
      </c>
      <c r="DC31" s="72" t="s">
        <v>213</v>
      </c>
      <c r="DD31" s="72" t="s">
        <v>213</v>
      </c>
      <c r="DE31" s="72">
        <v>13</v>
      </c>
      <c r="DF31" s="72">
        <v>5</v>
      </c>
      <c r="DG31" s="72">
        <v>6</v>
      </c>
      <c r="DH31" s="72">
        <v>24</v>
      </c>
      <c r="DI31" s="72">
        <v>18</v>
      </c>
      <c r="DJ31" s="72">
        <v>48</v>
      </c>
      <c r="DK31" s="65">
        <v>0.5</v>
      </c>
      <c r="DL31" s="66">
        <v>3</v>
      </c>
      <c r="DM31" s="72">
        <v>2</v>
      </c>
      <c r="DN31" s="72" t="s">
        <v>222</v>
      </c>
      <c r="DO31" s="72">
        <v>1</v>
      </c>
      <c r="DP31" s="72">
        <v>0.5</v>
      </c>
      <c r="DQ31" s="72" t="s">
        <v>71</v>
      </c>
      <c r="DR31" s="72" t="s">
        <v>505</v>
      </c>
      <c r="DS31" s="72" t="s">
        <v>290</v>
      </c>
      <c r="DT31" s="72">
        <v>3</v>
      </c>
      <c r="DU31" s="72">
        <v>1</v>
      </c>
      <c r="DV31" s="72">
        <v>2</v>
      </c>
      <c r="DW31" s="72">
        <v>5</v>
      </c>
      <c r="DX31" s="72">
        <v>5</v>
      </c>
      <c r="DY31" s="72">
        <v>18</v>
      </c>
      <c r="DZ31" s="72">
        <v>5</v>
      </c>
      <c r="EA31" s="41" t="s">
        <v>226</v>
      </c>
    </row>
    <row r="32" spans="1:131" x14ac:dyDescent="0.3">
      <c r="A32" s="14"/>
    </row>
  </sheetData>
  <autoFilter ref="A7:EA31" xr:uid="{41E993E4-B507-4356-93B2-873B0FB9E4E1}"/>
  <mergeCells count="33">
    <mergeCell ref="A4:L5"/>
    <mergeCell ref="EA4:EA6"/>
    <mergeCell ref="DA4:DB5"/>
    <mergeCell ref="DT4:DZ5"/>
    <mergeCell ref="DC4:DD5"/>
    <mergeCell ref="M4:AE5"/>
    <mergeCell ref="AF4:AQ4"/>
    <mergeCell ref="AR4:BK4"/>
    <mergeCell ref="AW5:AY5"/>
    <mergeCell ref="AZ5:BD5"/>
    <mergeCell ref="BE5:BE6"/>
    <mergeCell ref="BF5:BF6"/>
    <mergeCell ref="BG5:BK5"/>
    <mergeCell ref="CX4:CZ5"/>
    <mergeCell ref="AF5:AH5"/>
    <mergeCell ref="AI5:AM5"/>
    <mergeCell ref="DE4:DL5"/>
    <mergeCell ref="DM4:DS5"/>
    <mergeCell ref="BN4:CN4"/>
    <mergeCell ref="CP4:CW4"/>
    <mergeCell ref="CW5:CW6"/>
    <mergeCell ref="AN5:AQ5"/>
    <mergeCell ref="CP5:CU5"/>
    <mergeCell ref="CV5:CV6"/>
    <mergeCell ref="AR5:AT5"/>
    <mergeCell ref="AU5:AV5"/>
    <mergeCell ref="BL5:BL6"/>
    <mergeCell ref="BM5:BM6"/>
    <mergeCell ref="BN5:BS5"/>
    <mergeCell ref="CC5:CD5"/>
    <mergeCell ref="BU5:CA5"/>
    <mergeCell ref="CE5:CJ5"/>
    <mergeCell ref="CK5:CN5"/>
  </mergeCells>
  <phoneticPr fontId="8" type="noConversion"/>
  <pageMargins left="0.7" right="0.7" top="0.75" bottom="0.75" header="0.3" footer="0.3"/>
  <pageSetup paperSize="9" scale="10" orientation="portrait"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10f259f9-296d-45ec-b40f-2b565e2e2123" ContentTypeId="0x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2021-03-10T21:08:43+00:00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2021-03-10T21:08:43+00:00</Godzina_x0020_Dodania>
  </documentManagement>
</p:properties>
</file>

<file path=customXml/itemProps1.xml><?xml version="1.0" encoding="utf-8"?>
<ds:datastoreItem xmlns:ds="http://schemas.openxmlformats.org/officeDocument/2006/customXml" ds:itemID="{8F68442B-D186-48AA-B952-21C60A01DE90}">
  <ds:schemaRefs>
    <ds:schemaRef ds:uri="http://schemas.microsoft.com/sharepoint/v3/contenttype/forms"/>
  </ds:schemaRefs>
</ds:datastoreItem>
</file>

<file path=customXml/itemProps2.xml><?xml version="1.0" encoding="utf-8"?>
<ds:datastoreItem xmlns:ds="http://schemas.openxmlformats.org/officeDocument/2006/customXml" ds:itemID="{D405AAA3-1E8B-43FC-94F5-A737BCC5F2C5}">
  <ds:schemaRefs>
    <ds:schemaRef ds:uri="Microsoft.SharePoint.Taxonomy.ContentTypeSync"/>
  </ds:schemaRefs>
</ds:datastoreItem>
</file>

<file path=customXml/itemProps3.xml><?xml version="1.0" encoding="utf-8"?>
<ds:datastoreItem xmlns:ds="http://schemas.openxmlformats.org/officeDocument/2006/customXml" ds:itemID="{D448D010-B856-4286-9C1D-D77F1E0C365F}"/>
</file>

<file path=customXml/itemProps4.xml><?xml version="1.0" encoding="utf-8"?>
<ds:datastoreItem xmlns:ds="http://schemas.openxmlformats.org/officeDocument/2006/customXml" ds:itemID="{F41DF7FE-81EB-43AB-B050-9CC36C6E6582}">
  <ds:schemaRef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6f613be0-efef-4148-8d6c-4c6445522e2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2_Katalog_jcwp_LW</vt:lpstr>
      <vt:lpstr>'2_Katalog_jcwp_LW'!Obszar_wydruku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Borkowski, Ireneusz</cp:lastModifiedBy>
  <cp:revision/>
  <dcterms:created xsi:type="dcterms:W3CDTF">2021-01-22T18:35:47Z</dcterms:created>
  <dcterms:modified xsi:type="dcterms:W3CDTF">2021-03-31T11:28:43Z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2021-01-22T20:17:51Z</vt:filetime>
  </property>
  <property fmtid="{D5CDD505-2E9C-101B-9397-08002B2CF9AE}" pid="4" name="Godzina Dodania">
    <vt:filetime>2021-03-10T21:08:43Z</vt:filetime>
  </property>
  <property fmtid="{D5CDD505-2E9C-101B-9397-08002B2CF9AE}" pid="5" name="gm02">
    <vt:filetime>2021-03-10T21:08:43Z</vt:filetime>
  </property>
</Properties>
</file>